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0035" activeTab="0"/>
  </bookViews>
  <sheets>
    <sheet name="SAO" sheetId="1" r:id="rId1"/>
    <sheet name="M&amp;D, SEEs, CM, CBM, NPT C, NPT " sheetId="2" r:id="rId2"/>
  </sheets>
  <externalReferences>
    <externalReference r:id="rId5"/>
  </externalReferences>
  <definedNames>
    <definedName name="_xlnm.Print_Area" localSheetId="1">'M&amp;D, SEEs, CM, CBM, NPT C, NPT '!$A$484:$K$523</definedName>
    <definedName name="_xlnm.Print_Area" localSheetId="0">'SAO'!$A$95:$K$124</definedName>
  </definedNames>
  <calcPr fullCalcOnLoad="1"/>
</workbook>
</file>

<file path=xl/comments2.xml><?xml version="1.0" encoding="utf-8"?>
<comments xmlns="http://schemas.openxmlformats.org/spreadsheetml/2006/main">
  <authors>
    <author>HP</author>
    <author>Khin Aye Thant</author>
    <author>Aspire M3985</author>
  </authors>
  <commentList>
    <comment ref="D339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</t>
        </r>
      </text>
    </comment>
    <comment ref="D812" authorId="1">
      <text>
        <r>
          <rPr>
            <b/>
            <sz val="9"/>
            <rFont val="Tahoma"/>
            <family val="2"/>
          </rPr>
          <t>Khin Aye Thant:</t>
        </r>
        <r>
          <rPr>
            <sz val="9"/>
            <rFont val="Tahoma"/>
            <family val="2"/>
          </rPr>
          <t xml:space="preserve">
</t>
        </r>
      </text>
    </comment>
    <comment ref="I1005" authorId="2">
      <text>
        <r>
          <rPr>
            <b/>
            <sz val="9"/>
            <rFont val="Tahoma"/>
            <family val="2"/>
          </rPr>
          <t>Aspire M3985: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<sst xmlns="http://schemas.openxmlformats.org/spreadsheetml/2006/main" count="1106" uniqueCount="142">
  <si>
    <t>-၈-</t>
  </si>
  <si>
    <t>ဗဟိုအဖွဲ့အစည်းများ၏ ယာယီရငွေ၊ သုံးငွေစာရင်း</t>
  </si>
  <si>
    <t>(သာမန်စာရင်း)</t>
  </si>
  <si>
    <t>(ကျပ်သန်းပေါင်း)</t>
  </si>
  <si>
    <t>အ မှတ် စဉ်</t>
  </si>
  <si>
    <t>၀န်ကြီးဌာန /</t>
  </si>
  <si>
    <t>အဖွဲ့အစည်းအမည်</t>
  </si>
  <si>
    <t>ရငွေ</t>
  </si>
  <si>
    <t>အသုံးစရိတ်</t>
  </si>
  <si>
    <t>ပိုငွေ(+) /</t>
  </si>
  <si>
    <t>ရငွေရရှိမှု</t>
  </si>
  <si>
    <t>သုံးငွေသုံးစွဲမှု</t>
  </si>
  <si>
    <t xml:space="preserve"> လိုငွေ(-)</t>
  </si>
  <si>
    <t>ရာခိုင်နှုန်း</t>
  </si>
  <si>
    <t>၉(၆÷၃)</t>
  </si>
  <si>
    <t>၁၀(၇÷၄)</t>
  </si>
  <si>
    <t>ဗဟိုအဖွဲ့အစည်းများ</t>
  </si>
  <si>
    <t>နိုင်ငံတော်သမ္မတရုံး</t>
  </si>
  <si>
    <t>ပြည်ထောင်စုအစိုးရအဖွဲ့ရုံး</t>
  </si>
  <si>
    <t>ပြည်ထောင်စုလွှတ်တော်ရုံး</t>
  </si>
  <si>
    <t>ပြည်သူ့လွှတ်တော်ရုံး</t>
  </si>
  <si>
    <t>အမျိုးသားလွှတ်တော်ရုံး</t>
  </si>
  <si>
    <t>ပြည်ထောင်စုတရားလွှတ်တော်ချုပ်ရုံး</t>
  </si>
  <si>
    <t>နိုင်ငံတော်ဖွဲ့စည်းပုံအ‌ြေခခံဥပဒေဆိုင်ရာခုံရုံး</t>
  </si>
  <si>
    <t>ပြည်ထောင်စုရွေးကောက်ပွဲ‌ေကာ်မရှင်ရုံး</t>
  </si>
  <si>
    <t>ပြည်ထောင်စုရှေ့နေချုပ်ရုံး</t>
  </si>
  <si>
    <t>ပြည်ထောင်စုစာရင်းစစ်ချုပ်‌ရုံး</t>
  </si>
  <si>
    <t>ပြည်ထောင်စုရာထူး၀န်အဖွဲ့</t>
  </si>
  <si>
    <t>၁။ ပြည်ထောင်စုရာထူး၀န်အဖွဲ့၊ဥက္ကဌရုံးအဖွဲ့</t>
  </si>
  <si>
    <t>၂။၀န်ထမ်းရေးရာဦးစီးဌာန</t>
  </si>
  <si>
    <t>၃။၀န်ထမ်းရွေးချယ်လေ့ကျင်‌့ရေးဦးစီးဌာန</t>
  </si>
  <si>
    <t>၄။ဗဟို၀န်ထမ်းတက္ကသိုလ်(အောက်မြန်မာပြည်)</t>
  </si>
  <si>
    <t>၅။ဗဟို၀န်ထမ်းတက္ကသိုလ်(အထက်မြန်မာပြည်)</t>
  </si>
  <si>
    <t>စုစုပေါင်း</t>
  </si>
  <si>
    <t>လျှို့ဝှက်</t>
  </si>
  <si>
    <t>-၉-</t>
  </si>
  <si>
    <t>(ငွေလုံးငွေရင်းစာရင်း)</t>
  </si>
  <si>
    <t>၂။ ၀န်ထမ်းရေးရာဦးစီးဌာန</t>
  </si>
  <si>
    <t>၃။ ၀န်ထမ်းရွေးချယ်လေ့ကျင်‌့ရေးဦးစီးဌာန</t>
  </si>
  <si>
    <t>၄။ ဗဟို၀န်ထမ်းတက္ကသိုလ်(အောက်မြန်မာပြည်)</t>
  </si>
  <si>
    <t>၅။ ဗဟို၀န်ထမ်းတက္ကသိုလ်(အထက်မြန်မာပြည်)</t>
  </si>
  <si>
    <t>-၁၀-</t>
  </si>
  <si>
    <t>(ကြွေးမြီစာရင်း)</t>
  </si>
  <si>
    <t>​           ေနာက်ဆက်တွဲ(က)</t>
  </si>
  <si>
    <t>(စာရင်းချုပ်)</t>
  </si>
  <si>
    <t xml:space="preserve">             -၇-</t>
  </si>
  <si>
    <t>၂၀၁၈ခုနှစ်၊ဧပြီလမှစက်တင်ဘာလအထိ(၆)လအတွက် ဘဏ္ဍာငွေအရအသုံးဆိုင်ရာအစီရင်ခံစာ</t>
  </si>
  <si>
    <t>၂၀၁၈ မူလခန့်မှန်းခြေ</t>
  </si>
  <si>
    <t>၂၀၁၈ ဧပြီလမှစက်တင်ဘာလကုန်အထိ အကောင်အထည်ဖော်နိုင်မှု</t>
  </si>
  <si>
    <t>မူလခန့်မှန်းခြေအပေါ်</t>
  </si>
  <si>
    <t>​နောက်ဆက်တွဲ(ခ)</t>
  </si>
  <si>
    <t>-၁၇-</t>
  </si>
  <si>
    <t>၂၀၁၈ ခုနှစ်၊ ဧပြီလမှ စက်တင်ဘာလအထိ(၆)လအတွက် ဘဏ္ဍာငွေအရအသုံးဆိုင်ရာအစီရင်ခံစာ</t>
  </si>
  <si>
    <t>ပြည်ထောင်စုဝန်ကြီးဌာန၊ ဦးစီးဌာနများ၏ ယာယီရငွေ၊ သုံးငွေစာရင်း</t>
  </si>
  <si>
    <t>စဉ်</t>
  </si>
  <si>
    <t>၂၀၁၈ ဧပြီလမှ စက်တင်ဘာလကုန်အထိ
အကောင်အထည်ဖော်နိုင်မှု</t>
  </si>
  <si>
    <t>မူလခန့်မှန်းခြေ
အပေါ်</t>
  </si>
  <si>
    <t>ဝန်ကြီးဌာန၊ဦးစီးဌာနများ</t>
  </si>
  <si>
    <t>နိုင်ငံခြားရေး</t>
  </si>
  <si>
    <t>သမ္မတရုံး</t>
  </si>
  <si>
    <t>ပြည်ထဲရေး</t>
  </si>
  <si>
    <t>ကာကွယ်ရေး</t>
  </si>
  <si>
    <t>နယ်စပ်ရေးရာ</t>
  </si>
  <si>
    <t>နိုင်ငံတော်အတိုင်ပင်ခံရုံး</t>
  </si>
  <si>
    <t>ပြန်ကြားရေး</t>
  </si>
  <si>
    <t>သာသနာရေးနှင့်ယဉ်ကျေးမှု</t>
  </si>
  <si>
    <t>စိုက်ပျိုးရေး၊မွေးမြူရေးနှင့်ဆည်မြောင်း</t>
  </si>
  <si>
    <t>ပို့ဆောင်ရေးနှင့်ဆက်သွယ်ရေး</t>
  </si>
  <si>
    <t>သယံဇာတနှင့်သဘာဝပတ်ဝန်းကျင်</t>
  </si>
  <si>
    <t>ထိန်းသိမ်းရေး</t>
  </si>
  <si>
    <t>လျှပ်စစ်နှင့်စွမ်းအင်</t>
  </si>
  <si>
    <t>အလုပ်သမား၊လူဝင်မှုကြီးကြပ်ရေးနှင့်</t>
  </si>
  <si>
    <t>ပြည်သူ့အင်အား</t>
  </si>
  <si>
    <t>စက်မှု</t>
  </si>
  <si>
    <t>စီးပွားရေးနှင့်ကူးသန်းရောင်းဝယ်ရေး</t>
  </si>
  <si>
    <t>ပညာရေး</t>
  </si>
  <si>
    <t>ကျန်းမာရေးနှင့်အားကစား</t>
  </si>
  <si>
    <t>စီမံကိန်းနှင့်ဘဏ္ဍာရေး</t>
  </si>
  <si>
    <t>​ဆောက်လုပ်ရေး</t>
  </si>
  <si>
    <t>လူမှုဝန်ထမ်း၊ကယ်ဆယ်ရေးနှင့်</t>
  </si>
  <si>
    <t>ပြန်လည်နေရာချထားရေး</t>
  </si>
  <si>
    <t>ဟိုတယ်နှင့်ခရီးသွားလာရေး</t>
  </si>
  <si>
    <t>တိုင်းရင်းသားလူမျိုးများရေးရာ</t>
  </si>
  <si>
    <t>အပြည်ပြည်ဆိုင်ရာပူးပေါင်းဆောင်ရွက်ရေး</t>
  </si>
  <si>
    <t>-၁၈-</t>
  </si>
  <si>
    <t>-၁၉-</t>
  </si>
  <si>
    <t>-၂၀-</t>
  </si>
  <si>
    <r>
      <t>​</t>
    </r>
    <r>
      <rPr>
        <b/>
        <sz val="13"/>
        <color indexed="8"/>
        <rFont val="Myanmar3"/>
        <family val="1"/>
      </rPr>
      <t>နောက်ဆက်တွဲ(ဂ)</t>
    </r>
  </si>
  <si>
    <t xml:space="preserve"> -၂၉-</t>
  </si>
  <si>
    <t>ပြည်ထောင်စုဘဏ္ဍာရန်ပုံငွေအစီအစဉ်ပြင်ပမှ ဆောင်ရွက်သော ၀န်ကြီးဌာန၊ ဦးစီးဌာနများ၏ ယာယီရငွေ၊ သုံးငွေစာရင်း</t>
  </si>
  <si>
    <t>ပြည်ထောင်စုဘဏ္ဍာရန်ပုံငွေအစီအစဉ်</t>
  </si>
  <si>
    <t>ပြင်ပမှဆောင်ရွက်သော</t>
  </si>
  <si>
    <t>၀န်ကြီးဌာန၊ ဦးစီးဌာနများ</t>
  </si>
  <si>
    <t>လူမှုဖူလုံရေးအဖွဲ့</t>
  </si>
  <si>
    <t xml:space="preserve"> </t>
  </si>
  <si>
    <r>
      <t xml:space="preserve"> </t>
    </r>
    <r>
      <rPr>
        <b/>
        <sz val="13"/>
        <color indexed="8"/>
        <rFont val="Myanmar3"/>
        <family val="1"/>
      </rPr>
      <t>-၃၀-</t>
    </r>
  </si>
  <si>
    <t xml:space="preserve"> -၃၁-</t>
  </si>
  <si>
    <t>နောက်ဆက်တွဲ(ဃ)</t>
  </si>
  <si>
    <t>-၃၄-</t>
  </si>
  <si>
    <t>နိုင်ငံတော်ပိုင်စီးပွားရေးအဖွဲ့အစည်းများ၏ ယာယီရငွေ၊ သုံးငွေစာရင်း</t>
  </si>
  <si>
    <t>နိုင်ငံတော်ပိုင်စီးပွားရေး</t>
  </si>
  <si>
    <t>အဖွဲ့အစည်းများ</t>
  </si>
  <si>
    <t>-၃၅-</t>
  </si>
  <si>
    <t>-၃၆-</t>
  </si>
  <si>
    <t>-၃၇-</t>
  </si>
  <si>
    <t>နောက်ဆက်တွဲ(င)</t>
  </si>
  <si>
    <t>-၄၃-</t>
  </si>
  <si>
    <t>ပြည်ထောင်စုဘဏ္ဍာရန်ပုံငွေအစီအစဉ် ပြင်ပမှ ဆောင်ရွက်သော နိုင်ငံတော်ပိုင်စီးပွားရေးအဖွဲ့အစည်းများ၏ ယာယီရငွေ၊သုံးငွေစာရင်း</t>
  </si>
  <si>
    <t>ပြင်ပမှ ဆောင်ရွက်သော</t>
  </si>
  <si>
    <t>၁။ ရန်ကုန်လျှပ်စစ်ဓါတ်အားပေးရေး</t>
  </si>
  <si>
    <t>​ကော်ပိုရေးရှင်း</t>
  </si>
  <si>
    <t>၂။ မန္တလေးလျှပ်စစ်ဓါတ်အားပေးရေး</t>
  </si>
  <si>
    <t>ကော်ပိုရေးရှင်း</t>
  </si>
  <si>
    <t>-၄၄-</t>
  </si>
  <si>
    <t>-၄၅-</t>
  </si>
  <si>
    <t>-၄၆-</t>
  </si>
  <si>
    <t>‌နောက်ဆက်တွဲ(စ)</t>
  </si>
  <si>
    <t>-၄၈-</t>
  </si>
  <si>
    <t>မြန်မာနိုင်ငံတော်ဗဟိုဘဏ်၏ ယာယီရငွေ၊သုံးငွေစာရင်း</t>
  </si>
  <si>
    <t>မြန်မာနိုင်ငံတော်ဗဟိုဘဏ်</t>
  </si>
  <si>
    <t>-၄၉-</t>
  </si>
  <si>
    <t>-၅၀-</t>
  </si>
  <si>
    <t>-၅၁-</t>
  </si>
  <si>
    <t>နောက်ဆက်တွဲ(ဆ)</t>
  </si>
  <si>
    <t xml:space="preserve"> -၅၃-</t>
  </si>
  <si>
    <t>တပ်မြို့စည်ပင်သာယာရေးအဖွဲ့များ၏ ယာယီရငွေ၊သုံးငွေစာရင်း</t>
  </si>
  <si>
    <t>တပ်မြို့စည်ပင်သာယာရေးအဖွဲ့များ</t>
  </si>
  <si>
    <t xml:space="preserve"> -၅၄-</t>
  </si>
  <si>
    <t>နောက်ဆက်တွဲ(ဇ)</t>
  </si>
  <si>
    <t>-၅၆-</t>
  </si>
  <si>
    <t>နေပြည်တော်ကောင်စီ၏ ယာယီရငွေ၊သုံးငွေစာရင်း</t>
  </si>
  <si>
    <t>​နေပြည်တော်ကောင်စီ</t>
  </si>
  <si>
    <t>-၅၇-</t>
  </si>
  <si>
    <t>-၅၈-</t>
  </si>
  <si>
    <t>နေပြည်တော်ကောင်စီ</t>
  </si>
  <si>
    <t>နောက်ဆက်တွဲ(စျ)</t>
  </si>
  <si>
    <t>-၆၀-</t>
  </si>
  <si>
    <t>နေပြည်တော်စည်ပင်သာယာရေးကော်မတီ၏ ယာယီရငွေ၊သုံးငွေစာရင်း</t>
  </si>
  <si>
    <t>​နေပြည်တော်စည်ပင်သာယာရေး</t>
  </si>
  <si>
    <t>​ကော်မတီ</t>
  </si>
  <si>
    <t>-၆၁-</t>
  </si>
  <si>
    <t>-၆၂-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</si>
</sst>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000455]0"/>
    <numFmt numFmtId="165" formatCode="0.000"/>
    <numFmt numFmtId="166" formatCode="#,##0.000"/>
    <numFmt numFmtId="167" formatCode="\+#,##0.000"/>
    <numFmt numFmtId="168" formatCode="\+0.000"/>
    <numFmt numFmtId="169" formatCode="\ #,##0.000"/>
    <numFmt numFmtId="170" formatCode="_(* #,##0.000_);_(* \(#,##0.000\);_(* &quot;-&quot;??_);_(@_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Myanmar2"/>
      <family val="2"/>
    </font>
    <font>
      <sz val="14"/>
      <name val="Myanmar2"/>
      <family val="2"/>
    </font>
    <font>
      <sz val="14"/>
      <name val="Myanmar2ex"/>
      <family val="2"/>
    </font>
    <font>
      <b/>
      <sz val="14"/>
      <name val="Myanmar2ex"/>
      <family val="2"/>
    </font>
    <font>
      <b/>
      <u val="single"/>
      <sz val="14"/>
      <name val="Myanmar2ex"/>
      <family val="2"/>
    </font>
    <font>
      <u val="single"/>
      <sz val="14"/>
      <name val="Myanmar2ex"/>
      <family val="2"/>
    </font>
    <font>
      <u val="single"/>
      <sz val="14"/>
      <name val="Myanmar2"/>
      <family val="2"/>
    </font>
    <font>
      <sz val="10"/>
      <name val="Arial"/>
      <family val="2"/>
    </font>
    <font>
      <b/>
      <sz val="13"/>
      <color indexed="8"/>
      <name val="Myanmar3"/>
      <family val="1"/>
    </font>
    <font>
      <sz val="13"/>
      <color indexed="8"/>
      <name val="Myanmar3"/>
      <family val="1"/>
    </font>
    <font>
      <sz val="14"/>
      <color indexed="8"/>
      <name val="Myanmar2"/>
      <family val="2"/>
    </font>
    <font>
      <sz val="14"/>
      <color indexed="8"/>
      <name val="Myanmar2ex"/>
      <family val="2"/>
    </font>
    <font>
      <sz val="13"/>
      <name val="Myanmar3"/>
      <family val="1"/>
    </font>
    <font>
      <b/>
      <sz val="14"/>
      <color indexed="8"/>
      <name val="Myanmar2ex"/>
      <family val="2"/>
    </font>
    <font>
      <b/>
      <sz val="13"/>
      <name val="Myanmar3"/>
      <family val="1"/>
    </font>
    <font>
      <b/>
      <sz val="14"/>
      <color indexed="8"/>
      <name val="Myanmar2"/>
      <family val="2"/>
    </font>
    <font>
      <sz val="15"/>
      <color indexed="8"/>
      <name val="Myanmar2ex"/>
      <family val="2"/>
    </font>
    <font>
      <sz val="15"/>
      <name val="Myanmar2ex"/>
      <family val="2"/>
    </font>
    <font>
      <u val="single"/>
      <sz val="13"/>
      <color indexed="8"/>
      <name val="Myanmar3"/>
      <family val="1"/>
    </font>
    <font>
      <sz val="15"/>
      <color indexed="8"/>
      <name val="Myanmar2"/>
      <family val="2"/>
    </font>
    <font>
      <sz val="14"/>
      <name val="Myanmar3"/>
      <family val="1"/>
    </font>
    <font>
      <b/>
      <sz val="15"/>
      <color indexed="8"/>
      <name val="Myanmar2ex"/>
      <family val="2"/>
    </font>
    <font>
      <b/>
      <sz val="15"/>
      <name val="Myanmar2ex"/>
      <family val="2"/>
    </font>
    <font>
      <b/>
      <sz val="9"/>
      <name val="Tahoma"/>
      <family val="2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Myanmar3"/>
      <family val="1"/>
    </font>
    <font>
      <sz val="14"/>
      <color theme="1"/>
      <name val="Myanmar2"/>
      <family val="2"/>
    </font>
    <font>
      <b/>
      <sz val="13"/>
      <color theme="1"/>
      <name val="Myanmar3"/>
      <family val="1"/>
    </font>
    <font>
      <sz val="14"/>
      <color theme="1"/>
      <name val="Myanmar2ex"/>
      <family val="2"/>
    </font>
    <font>
      <b/>
      <sz val="14"/>
      <color theme="1"/>
      <name val="Myanmar2ex"/>
      <family val="2"/>
    </font>
    <font>
      <b/>
      <sz val="14"/>
      <color theme="1"/>
      <name val="Myanmar2"/>
      <family val="2"/>
    </font>
    <font>
      <sz val="15"/>
      <color theme="1"/>
      <name val="Myanmar2ex"/>
      <family val="2"/>
    </font>
    <font>
      <sz val="15"/>
      <color theme="1"/>
      <name val="Myanmar2"/>
      <family val="2"/>
    </font>
    <font>
      <b/>
      <sz val="15"/>
      <color theme="1"/>
      <name val="Myanmar2ex"/>
      <family val="2"/>
    </font>
    <font>
      <u val="single"/>
      <sz val="13"/>
      <color theme="1"/>
      <name val="Myanmar3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45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164" fontId="2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65" fontId="4" fillId="0" borderId="11" xfId="0" applyNumberFormat="1" applyFont="1" applyBorder="1" applyAlignment="1">
      <alignment horizontal="right" vertical="center"/>
    </xf>
    <xf numFmtId="165" fontId="4" fillId="0" borderId="11" xfId="0" applyNumberFormat="1" applyFont="1" applyFill="1" applyBorder="1" applyAlignment="1">
      <alignment horizontal="right" vertical="center"/>
    </xf>
    <xf numFmtId="165" fontId="4" fillId="0" borderId="11" xfId="0" applyNumberFormat="1" applyFont="1" applyBorder="1" applyAlignment="1" quotePrefix="1">
      <alignment horizontal="right" vertical="center"/>
    </xf>
    <xf numFmtId="10" fontId="4" fillId="0" borderId="10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164" fontId="3" fillId="0" borderId="11" xfId="0" applyNumberFormat="1" applyFont="1" applyBorder="1" applyAlignment="1">
      <alignment vertical="center"/>
    </xf>
    <xf numFmtId="166" fontId="5" fillId="0" borderId="0" xfId="0" applyNumberFormat="1" applyFont="1" applyAlignment="1">
      <alignment vertical="center"/>
    </xf>
    <xf numFmtId="166" fontId="5" fillId="0" borderId="11" xfId="0" applyNumberFormat="1" applyFont="1" applyBorder="1" applyAlignment="1">
      <alignment vertical="center"/>
    </xf>
    <xf numFmtId="166" fontId="4" fillId="0" borderId="11" xfId="0" applyNumberFormat="1" applyFont="1" applyBorder="1" applyAlignment="1">
      <alignment horizontal="right" vertical="center"/>
    </xf>
    <xf numFmtId="166" fontId="5" fillId="0" borderId="11" xfId="0" applyNumberFormat="1" applyFont="1" applyBorder="1" applyAlignment="1">
      <alignment horizontal="right" vertical="center"/>
    </xf>
    <xf numFmtId="10" fontId="4" fillId="0" borderId="11" xfId="0" applyNumberFormat="1" applyFont="1" applyFill="1" applyBorder="1" applyAlignment="1">
      <alignment horizontal="right" vertical="center"/>
    </xf>
    <xf numFmtId="166" fontId="6" fillId="0" borderId="11" xfId="0" applyNumberFormat="1" applyFont="1" applyBorder="1" applyAlignment="1">
      <alignment vertical="center"/>
    </xf>
    <xf numFmtId="166" fontId="7" fillId="0" borderId="11" xfId="0" applyNumberFormat="1" applyFont="1" applyBorder="1" applyAlignment="1">
      <alignment vertical="center"/>
    </xf>
    <xf numFmtId="10" fontId="7" fillId="0" borderId="11" xfId="0" applyNumberFormat="1" applyFont="1" applyFill="1" applyBorder="1" applyAlignment="1">
      <alignment horizontal="right" vertical="center"/>
    </xf>
    <xf numFmtId="165" fontId="7" fillId="0" borderId="14" xfId="0" applyNumberFormat="1" applyFont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166" fontId="4" fillId="0" borderId="0" xfId="0" applyNumberFormat="1" applyFont="1" applyAlignment="1">
      <alignment vertical="center"/>
    </xf>
    <xf numFmtId="166" fontId="4" fillId="0" borderId="11" xfId="0" applyNumberFormat="1" applyFont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166" fontId="4" fillId="0" borderId="11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166" fontId="5" fillId="0" borderId="13" xfId="0" applyNumberFormat="1" applyFont="1" applyBorder="1" applyAlignment="1">
      <alignment horizontal="right" vertical="center"/>
    </xf>
    <xf numFmtId="10" fontId="5" fillId="33" borderId="13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10" fontId="4" fillId="0" borderId="11" xfId="0" applyNumberFormat="1" applyFont="1" applyBorder="1" applyAlignment="1">
      <alignment horizontal="right" vertical="center"/>
    </xf>
    <xf numFmtId="166" fontId="6" fillId="0" borderId="11" xfId="0" applyNumberFormat="1" applyFont="1" applyFill="1" applyBorder="1" applyAlignment="1">
      <alignment horizontal="right" vertical="center"/>
    </xf>
    <xf numFmtId="166" fontId="7" fillId="0" borderId="11" xfId="0" applyNumberFormat="1" applyFont="1" applyFill="1" applyBorder="1" applyAlignment="1">
      <alignment horizontal="right" vertical="center"/>
    </xf>
    <xf numFmtId="166" fontId="7" fillId="0" borderId="11" xfId="0" applyNumberFormat="1" applyFont="1" applyBorder="1" applyAlignment="1">
      <alignment horizontal="right" vertical="center"/>
    </xf>
    <xf numFmtId="10" fontId="5" fillId="0" borderId="13" xfId="0" applyNumberFormat="1" applyFont="1" applyBorder="1" applyAlignment="1">
      <alignment horizontal="right" vertical="center"/>
    </xf>
    <xf numFmtId="166" fontId="4" fillId="0" borderId="11" xfId="0" applyNumberFormat="1" applyFont="1" applyBorder="1" applyAlignment="1" quotePrefix="1">
      <alignment horizontal="right" vertical="center"/>
    </xf>
    <xf numFmtId="167" fontId="4" fillId="0" borderId="11" xfId="0" applyNumberFormat="1" applyFont="1" applyBorder="1" applyAlignment="1">
      <alignment horizontal="right" vertical="center"/>
    </xf>
    <xf numFmtId="167" fontId="7" fillId="0" borderId="11" xfId="0" applyNumberFormat="1" applyFont="1" applyBorder="1" applyAlignment="1">
      <alignment horizontal="right" vertical="center"/>
    </xf>
    <xf numFmtId="167" fontId="5" fillId="0" borderId="13" xfId="0" applyNumberFormat="1" applyFont="1" applyBorder="1" applyAlignment="1">
      <alignment horizontal="right" vertical="center"/>
    </xf>
    <xf numFmtId="10" fontId="5" fillId="0" borderId="13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6" fontId="6" fillId="0" borderId="11" xfId="0" applyNumberFormat="1" applyFont="1" applyBorder="1" applyAlignment="1">
      <alignment horizontal="right" vertical="center"/>
    </xf>
    <xf numFmtId="10" fontId="7" fillId="0" borderId="11" xfId="0" applyNumberFormat="1" applyFont="1" applyBorder="1" applyAlignment="1">
      <alignment horizontal="right" vertical="center"/>
    </xf>
    <xf numFmtId="0" fontId="2" fillId="0" borderId="0" xfId="0" applyFont="1" applyAlignment="1" quotePrefix="1">
      <alignment vertical="center"/>
    </xf>
    <xf numFmtId="0" fontId="8" fillId="0" borderId="11" xfId="0" applyFont="1" applyBorder="1" applyAlignment="1">
      <alignment vertical="center"/>
    </xf>
    <xf numFmtId="0" fontId="59" fillId="0" borderId="0" xfId="0" applyFont="1" applyAlignment="1">
      <alignment vertical="center"/>
    </xf>
    <xf numFmtId="0" fontId="59" fillId="0" borderId="10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9" fillId="0" borderId="11" xfId="0" applyFont="1" applyBorder="1" applyAlignment="1">
      <alignment vertical="center"/>
    </xf>
    <xf numFmtId="164" fontId="59" fillId="0" borderId="13" xfId="0" applyNumberFormat="1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60" fillId="0" borderId="0" xfId="0" applyFont="1" applyAlignment="1">
      <alignment vertical="center"/>
    </xf>
    <xf numFmtId="164" fontId="61" fillId="0" borderId="15" xfId="0" applyNumberFormat="1" applyFont="1" applyBorder="1" applyAlignment="1">
      <alignment horizontal="center" vertical="center"/>
    </xf>
    <xf numFmtId="164" fontId="61" fillId="0" borderId="11" xfId="0" applyNumberFormat="1" applyFont="1" applyBorder="1" applyAlignment="1">
      <alignment horizontal="left" vertical="center"/>
    </xf>
    <xf numFmtId="165" fontId="62" fillId="0" borderId="10" xfId="0" applyNumberFormat="1" applyFont="1" applyBorder="1" applyAlignment="1">
      <alignment horizontal="right" vertical="center"/>
    </xf>
    <xf numFmtId="165" fontId="4" fillId="0" borderId="10" xfId="0" applyNumberFormat="1" applyFont="1" applyFill="1" applyBorder="1" applyAlignment="1">
      <alignment horizontal="right" vertical="center"/>
    </xf>
    <xf numFmtId="165" fontId="62" fillId="0" borderId="10" xfId="0" applyNumberFormat="1" applyFont="1" applyBorder="1" applyAlignment="1" quotePrefix="1">
      <alignment horizontal="right" vertical="center"/>
    </xf>
    <xf numFmtId="10" fontId="62" fillId="0" borderId="10" xfId="0" applyNumberFormat="1" applyFont="1" applyBorder="1" applyAlignment="1">
      <alignment horizontal="right" vertical="center"/>
    </xf>
    <xf numFmtId="164" fontId="59" fillId="0" borderId="14" xfId="0" applyNumberFormat="1" applyFont="1" applyBorder="1" applyAlignment="1">
      <alignment horizontal="center" vertical="center"/>
    </xf>
    <xf numFmtId="164" fontId="59" fillId="0" borderId="11" xfId="0" applyNumberFormat="1" applyFont="1" applyBorder="1" applyAlignment="1">
      <alignment horizontal="right" vertical="center"/>
    </xf>
    <xf numFmtId="166" fontId="62" fillId="0" borderId="11" xfId="0" applyNumberFormat="1" applyFont="1" applyFill="1" applyBorder="1" applyAlignment="1">
      <alignment vertical="center"/>
    </xf>
    <xf numFmtId="10" fontId="62" fillId="0" borderId="11" xfId="0" applyNumberFormat="1" applyFont="1" applyFill="1" applyBorder="1" applyAlignment="1">
      <alignment horizontal="right" vertical="center"/>
    </xf>
    <xf numFmtId="0" fontId="59" fillId="0" borderId="14" xfId="0" applyFont="1" applyBorder="1" applyAlignment="1">
      <alignment vertical="center"/>
    </xf>
    <xf numFmtId="164" fontId="59" fillId="0" borderId="11" xfId="0" applyNumberFormat="1" applyFont="1" applyBorder="1" applyAlignment="1">
      <alignment vertical="center"/>
    </xf>
    <xf numFmtId="167" fontId="62" fillId="0" borderId="11" xfId="0" applyNumberFormat="1" applyFont="1" applyFill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59" fillId="0" borderId="12" xfId="0" applyFont="1" applyBorder="1" applyAlignment="1">
      <alignment vertical="center"/>
    </xf>
    <xf numFmtId="164" fontId="59" fillId="0" borderId="12" xfId="0" applyNumberFormat="1" applyFont="1" applyBorder="1" applyAlignment="1">
      <alignment vertical="center"/>
    </xf>
    <xf numFmtId="0" fontId="61" fillId="0" borderId="12" xfId="0" applyFont="1" applyBorder="1" applyAlignment="1">
      <alignment horizontal="right"/>
    </xf>
    <xf numFmtId="166" fontId="63" fillId="0" borderId="13" xfId="0" applyNumberFormat="1" applyFont="1" applyFill="1" applyBorder="1" applyAlignment="1">
      <alignment vertical="center"/>
    </xf>
    <xf numFmtId="10" fontId="63" fillId="0" borderId="13" xfId="0" applyNumberFormat="1" applyFont="1" applyFill="1" applyBorder="1" applyAlignment="1">
      <alignment horizontal="right" vertical="center"/>
    </xf>
    <xf numFmtId="164" fontId="64" fillId="0" borderId="15" xfId="0" applyNumberFormat="1" applyFont="1" applyBorder="1" applyAlignment="1">
      <alignment horizontal="center" vertical="center"/>
    </xf>
    <xf numFmtId="164" fontId="60" fillId="0" borderId="14" xfId="0" applyNumberFormat="1" applyFont="1" applyBorder="1" applyAlignment="1">
      <alignment horizontal="center" vertical="center"/>
    </xf>
    <xf numFmtId="166" fontId="65" fillId="0" borderId="11" xfId="0" applyNumberFormat="1" applyFont="1" applyBorder="1" applyAlignment="1">
      <alignment vertical="center"/>
    </xf>
    <xf numFmtId="166" fontId="62" fillId="0" borderId="11" xfId="0" applyNumberFormat="1" applyFont="1" applyFill="1" applyBorder="1" applyAlignment="1">
      <alignment horizontal="right" vertical="center"/>
    </xf>
    <xf numFmtId="166" fontId="62" fillId="0" borderId="11" xfId="0" applyNumberFormat="1" applyFont="1" applyBorder="1" applyAlignment="1">
      <alignment horizontal="right" vertical="center"/>
    </xf>
    <xf numFmtId="0" fontId="60" fillId="0" borderId="14" xfId="0" applyFont="1" applyBorder="1" applyAlignment="1">
      <alignment vertical="center"/>
    </xf>
    <xf numFmtId="0" fontId="60" fillId="0" borderId="11" xfId="0" applyFont="1" applyBorder="1" applyAlignment="1">
      <alignment vertical="center"/>
    </xf>
    <xf numFmtId="0" fontId="64" fillId="0" borderId="11" xfId="0" applyFont="1" applyBorder="1" applyAlignment="1">
      <alignment vertical="center"/>
    </xf>
    <xf numFmtId="167" fontId="62" fillId="0" borderId="11" xfId="0" applyNumberFormat="1" applyFont="1" applyFill="1" applyBorder="1" applyAlignment="1">
      <alignment horizontal="right" vertical="center"/>
    </xf>
    <xf numFmtId="167" fontId="62" fillId="0" borderId="11" xfId="0" applyNumberFormat="1" applyFont="1" applyBorder="1" applyAlignment="1">
      <alignment horizontal="right" vertical="center"/>
    </xf>
    <xf numFmtId="166" fontId="63" fillId="0" borderId="11" xfId="0" applyNumberFormat="1" applyFont="1" applyFill="1" applyBorder="1" applyAlignment="1">
      <alignment vertical="center"/>
    </xf>
    <xf numFmtId="168" fontId="62" fillId="0" borderId="11" xfId="0" applyNumberFormat="1" applyFont="1" applyFill="1" applyBorder="1" applyAlignment="1">
      <alignment horizontal="right" vertical="center"/>
    </xf>
    <xf numFmtId="166" fontId="63" fillId="0" borderId="11" xfId="0" applyNumberFormat="1" applyFont="1" applyFill="1" applyBorder="1" applyAlignment="1">
      <alignment horizontal="right" vertical="center"/>
    </xf>
    <xf numFmtId="164" fontId="60" fillId="0" borderId="11" xfId="0" applyNumberFormat="1" applyFont="1" applyBorder="1" applyAlignment="1">
      <alignment horizontal="left" vertical="center"/>
    </xf>
    <xf numFmtId="0" fontId="60" fillId="0" borderId="0" xfId="0" applyFont="1" applyFill="1" applyAlignment="1">
      <alignment vertical="center"/>
    </xf>
    <xf numFmtId="166" fontId="63" fillId="0" borderId="11" xfId="0" applyNumberFormat="1" applyFont="1" applyBorder="1" applyAlignment="1">
      <alignment horizontal="right" vertical="center"/>
    </xf>
    <xf numFmtId="168" fontId="62" fillId="0" borderId="11" xfId="0" applyNumberFormat="1" applyFont="1" applyBorder="1" applyAlignment="1">
      <alignment horizontal="right" vertical="center"/>
    </xf>
    <xf numFmtId="166" fontId="62" fillId="0" borderId="11" xfId="0" applyNumberFormat="1" applyFont="1" applyBorder="1" applyAlignment="1">
      <alignment vertical="center"/>
    </xf>
    <xf numFmtId="0" fontId="60" fillId="0" borderId="12" xfId="0" applyFont="1" applyBorder="1" applyAlignment="1">
      <alignment vertical="center"/>
    </xf>
    <xf numFmtId="166" fontId="63" fillId="0" borderId="13" xfId="0" applyNumberFormat="1" applyFont="1" applyBorder="1" applyAlignment="1">
      <alignment vertical="center"/>
    </xf>
    <xf numFmtId="166" fontId="63" fillId="0" borderId="13" xfId="0" applyNumberFormat="1" applyFont="1" applyBorder="1" applyAlignment="1">
      <alignment horizontal="right" vertical="center"/>
    </xf>
    <xf numFmtId="166" fontId="63" fillId="0" borderId="13" xfId="0" applyNumberFormat="1" applyFont="1" applyFill="1" applyBorder="1" applyAlignment="1">
      <alignment horizontal="right" vertical="center"/>
    </xf>
    <xf numFmtId="0" fontId="59" fillId="0" borderId="0" xfId="0" applyFont="1" applyAlignment="1">
      <alignment horizontal="center" vertical="center"/>
    </xf>
    <xf numFmtId="165" fontId="65" fillId="0" borderId="0" xfId="0" applyNumberFormat="1" applyFont="1" applyAlignment="1">
      <alignment vertical="center"/>
    </xf>
    <xf numFmtId="10" fontId="62" fillId="0" borderId="11" xfId="59" applyNumberFormat="1" applyFont="1" applyFill="1" applyBorder="1" applyAlignment="1">
      <alignment horizontal="right" vertical="center"/>
    </xf>
    <xf numFmtId="166" fontId="19" fillId="0" borderId="11" xfId="0" applyNumberFormat="1" applyFont="1" applyBorder="1" applyAlignment="1">
      <alignment vertical="center"/>
    </xf>
    <xf numFmtId="166" fontId="66" fillId="0" borderId="11" xfId="0" applyNumberFormat="1" applyFont="1" applyBorder="1" applyAlignment="1">
      <alignment vertical="center"/>
    </xf>
    <xf numFmtId="168" fontId="63" fillId="0" borderId="11" xfId="0" applyNumberFormat="1" applyFont="1" applyFill="1" applyBorder="1" applyAlignment="1">
      <alignment horizontal="right" vertical="center"/>
    </xf>
    <xf numFmtId="167" fontId="63" fillId="0" borderId="13" xfId="0" applyNumberFormat="1" applyFont="1" applyFill="1" applyBorder="1" applyAlignment="1">
      <alignment horizontal="right" vertical="center"/>
    </xf>
    <xf numFmtId="0" fontId="61" fillId="0" borderId="0" xfId="0" applyFont="1" applyAlignment="1">
      <alignment vertical="center"/>
    </xf>
    <xf numFmtId="165" fontId="63" fillId="0" borderId="11" xfId="0" applyNumberFormat="1" applyFont="1" applyBorder="1" applyAlignment="1">
      <alignment horizontal="right" vertical="center"/>
    </xf>
    <xf numFmtId="165" fontId="5" fillId="0" borderId="11" xfId="0" applyNumberFormat="1" applyFont="1" applyFill="1" applyBorder="1" applyAlignment="1">
      <alignment horizontal="right" vertical="center"/>
    </xf>
    <xf numFmtId="165" fontId="63" fillId="0" borderId="11" xfId="0" applyNumberFormat="1" applyFont="1" applyBorder="1" applyAlignment="1" quotePrefix="1">
      <alignment horizontal="right" vertical="center"/>
    </xf>
    <xf numFmtId="10" fontId="63" fillId="0" borderId="11" xfId="0" applyNumberFormat="1" applyFont="1" applyBorder="1" applyAlignment="1">
      <alignment horizontal="right" vertical="center"/>
    </xf>
    <xf numFmtId="165" fontId="62" fillId="0" borderId="11" xfId="0" applyNumberFormat="1" applyFont="1" applyBorder="1" applyAlignment="1">
      <alignment horizontal="right" vertical="center"/>
    </xf>
    <xf numFmtId="10" fontId="62" fillId="0" borderId="11" xfId="0" applyNumberFormat="1" applyFont="1" applyBorder="1" applyAlignment="1">
      <alignment horizontal="right" vertical="center"/>
    </xf>
    <xf numFmtId="167" fontId="62" fillId="0" borderId="11" xfId="0" applyNumberFormat="1" applyFont="1" applyBorder="1" applyAlignment="1" quotePrefix="1">
      <alignment horizontal="right" vertical="center"/>
    </xf>
    <xf numFmtId="0" fontId="59" fillId="0" borderId="16" xfId="0" applyFont="1" applyBorder="1" applyAlignment="1">
      <alignment vertical="center"/>
    </xf>
    <xf numFmtId="0" fontId="61" fillId="0" borderId="12" xfId="0" applyFont="1" applyBorder="1" applyAlignment="1">
      <alignment horizontal="right" vertical="center"/>
    </xf>
    <xf numFmtId="167" fontId="63" fillId="0" borderId="13" xfId="0" applyNumberFormat="1" applyFont="1" applyBorder="1" applyAlignment="1" quotePrefix="1">
      <alignment horizontal="right" vertical="center"/>
    </xf>
    <xf numFmtId="10" fontId="63" fillId="0" borderId="13" xfId="0" applyNumberFormat="1" applyFont="1" applyBorder="1" applyAlignment="1">
      <alignment horizontal="right" vertical="center"/>
    </xf>
    <xf numFmtId="165" fontId="62" fillId="0" borderId="0" xfId="0" applyNumberFormat="1" applyFont="1" applyBorder="1" applyAlignment="1">
      <alignment horizontal="right" vertical="center"/>
    </xf>
    <xf numFmtId="0" fontId="60" fillId="0" borderId="16" xfId="0" applyFont="1" applyBorder="1" applyAlignment="1">
      <alignment vertical="center"/>
    </xf>
    <xf numFmtId="166" fontId="5" fillId="0" borderId="11" xfId="0" applyNumberFormat="1" applyFont="1" applyFill="1" applyBorder="1" applyAlignment="1">
      <alignment horizontal="right" vertical="center"/>
    </xf>
    <xf numFmtId="166" fontId="63" fillId="0" borderId="11" xfId="0" applyNumberFormat="1" applyFont="1" applyBorder="1" applyAlignment="1" quotePrefix="1">
      <alignment horizontal="right" vertical="center"/>
    </xf>
    <xf numFmtId="166" fontId="62" fillId="0" borderId="11" xfId="0" applyNumberFormat="1" applyFont="1" applyBorder="1" applyAlignment="1" quotePrefix="1">
      <alignment horizontal="right" vertical="center"/>
    </xf>
    <xf numFmtId="0" fontId="14" fillId="0" borderId="10" xfId="0" applyFont="1" applyBorder="1" applyAlignment="1">
      <alignment horizontal="center" vertical="center"/>
    </xf>
    <xf numFmtId="164" fontId="16" fillId="0" borderId="11" xfId="0" applyNumberFormat="1" applyFont="1" applyBorder="1" applyAlignment="1">
      <alignment horizontal="left" vertical="center"/>
    </xf>
    <xf numFmtId="165" fontId="62" fillId="0" borderId="11" xfId="0" applyNumberFormat="1" applyFont="1" applyBorder="1" applyAlignment="1" quotePrefix="1">
      <alignment horizontal="right" vertical="center"/>
    </xf>
    <xf numFmtId="0" fontId="14" fillId="0" borderId="11" xfId="0" applyFont="1" applyBorder="1" applyAlignment="1">
      <alignment horizontal="center" vertical="center"/>
    </xf>
    <xf numFmtId="164" fontId="14" fillId="0" borderId="11" xfId="0" applyNumberFormat="1" applyFont="1" applyBorder="1" applyAlignment="1">
      <alignment vertical="center"/>
    </xf>
    <xf numFmtId="0" fontId="59" fillId="0" borderId="14" xfId="0" applyFont="1" applyFill="1" applyBorder="1" applyAlignment="1">
      <alignment vertical="center"/>
    </xf>
    <xf numFmtId="0" fontId="62" fillId="0" borderId="11" xfId="0" applyNumberFormat="1" applyFont="1" applyBorder="1" applyAlignment="1">
      <alignment horizontal="right" vertical="center"/>
    </xf>
    <xf numFmtId="166" fontId="5" fillId="0" borderId="13" xfId="0" applyNumberFormat="1" applyFont="1" applyFill="1" applyBorder="1" applyAlignment="1">
      <alignment horizontal="right" vertical="center"/>
    </xf>
    <xf numFmtId="0" fontId="60" fillId="33" borderId="0" xfId="0" applyFont="1" applyFill="1" applyAlignment="1">
      <alignment vertical="center"/>
    </xf>
    <xf numFmtId="0" fontId="60" fillId="0" borderId="0" xfId="0" applyFont="1" applyBorder="1" applyAlignment="1">
      <alignment vertical="center"/>
    </xf>
    <xf numFmtId="164" fontId="61" fillId="0" borderId="14" xfId="0" applyNumberFormat="1" applyFont="1" applyBorder="1" applyAlignment="1">
      <alignment horizontal="center" vertical="center"/>
    </xf>
    <xf numFmtId="165" fontId="22" fillId="0" borderId="11" xfId="0" applyNumberFormat="1" applyFont="1" applyFill="1" applyBorder="1" applyAlignment="1">
      <alignment horizontal="right" vertical="center"/>
    </xf>
    <xf numFmtId="0" fontId="59" fillId="33" borderId="14" xfId="0" applyFont="1" applyFill="1" applyBorder="1" applyAlignment="1">
      <alignment vertical="center"/>
    </xf>
    <xf numFmtId="164" fontId="14" fillId="33" borderId="11" xfId="0" applyNumberFormat="1" applyFont="1" applyFill="1" applyBorder="1" applyAlignment="1">
      <alignment vertical="center"/>
    </xf>
    <xf numFmtId="0" fontId="14" fillId="33" borderId="11" xfId="0" applyFont="1" applyFill="1" applyBorder="1" applyAlignment="1">
      <alignment vertical="center"/>
    </xf>
    <xf numFmtId="166" fontId="62" fillId="33" borderId="11" xfId="0" applyNumberFormat="1" applyFont="1" applyFill="1" applyBorder="1" applyAlignment="1">
      <alignment vertical="center"/>
    </xf>
    <xf numFmtId="166" fontId="62" fillId="33" borderId="11" xfId="0" applyNumberFormat="1" applyFont="1" applyFill="1" applyBorder="1" applyAlignment="1">
      <alignment horizontal="right" vertical="center"/>
    </xf>
    <xf numFmtId="10" fontId="62" fillId="33" borderId="11" xfId="0" applyNumberFormat="1" applyFont="1" applyFill="1" applyBorder="1" applyAlignment="1">
      <alignment horizontal="right" vertical="center"/>
    </xf>
    <xf numFmtId="167" fontId="62" fillId="33" borderId="11" xfId="0" applyNumberFormat="1" applyFont="1" applyFill="1" applyBorder="1" applyAlignment="1">
      <alignment horizontal="right" vertical="center"/>
    </xf>
    <xf numFmtId="164" fontId="14" fillId="0" borderId="11" xfId="0" applyNumberFormat="1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167" fontId="4" fillId="0" borderId="11" xfId="0" applyNumberFormat="1" applyFont="1" applyFill="1" applyBorder="1" applyAlignment="1">
      <alignment horizontal="right" vertical="center"/>
    </xf>
    <xf numFmtId="165" fontId="5" fillId="0" borderId="13" xfId="0" applyNumberFormat="1" applyFont="1" applyFill="1" applyBorder="1" applyAlignment="1">
      <alignment horizontal="right" vertical="center"/>
    </xf>
    <xf numFmtId="0" fontId="61" fillId="0" borderId="0" xfId="0" applyFont="1" applyBorder="1" applyAlignment="1">
      <alignment horizontal="center" vertical="center"/>
    </xf>
    <xf numFmtId="167" fontId="5" fillId="0" borderId="11" xfId="0" applyNumberFormat="1" applyFont="1" applyFill="1" applyBorder="1" applyAlignment="1">
      <alignment horizontal="right" vertical="center"/>
    </xf>
    <xf numFmtId="0" fontId="61" fillId="0" borderId="11" xfId="0" applyFont="1" applyBorder="1" applyAlignment="1">
      <alignment vertical="center"/>
    </xf>
    <xf numFmtId="10" fontId="62" fillId="0" borderId="11" xfId="59" applyNumberFormat="1" applyFont="1" applyBorder="1" applyAlignment="1">
      <alignment horizontal="right" vertical="center"/>
    </xf>
    <xf numFmtId="168" fontId="62" fillId="0" borderId="11" xfId="0" applyNumberFormat="1" applyFont="1" applyBorder="1" applyAlignment="1" quotePrefix="1">
      <alignment horizontal="right" vertical="center"/>
    </xf>
    <xf numFmtId="167" fontId="61" fillId="0" borderId="11" xfId="0" applyNumberFormat="1" applyFont="1" applyBorder="1" applyAlignment="1" quotePrefix="1">
      <alignment horizontal="right" vertical="center"/>
    </xf>
    <xf numFmtId="166" fontId="67" fillId="0" borderId="11" xfId="0" applyNumberFormat="1" applyFont="1" applyBorder="1" applyAlignment="1">
      <alignment vertical="center"/>
    </xf>
    <xf numFmtId="167" fontId="63" fillId="0" borderId="11" xfId="0" applyNumberFormat="1" applyFont="1" applyBorder="1" applyAlignment="1">
      <alignment horizontal="right" vertical="center"/>
    </xf>
    <xf numFmtId="166" fontId="24" fillId="0" borderId="11" xfId="0" applyNumberFormat="1" applyFont="1" applyBorder="1" applyAlignment="1">
      <alignment vertical="center"/>
    </xf>
    <xf numFmtId="166" fontId="63" fillId="0" borderId="11" xfId="0" applyNumberFormat="1" applyFont="1" applyBorder="1" applyAlignment="1">
      <alignment vertical="center"/>
    </xf>
    <xf numFmtId="165" fontId="62" fillId="0" borderId="11" xfId="0" applyNumberFormat="1" applyFont="1" applyBorder="1" applyAlignment="1">
      <alignment vertical="center"/>
    </xf>
    <xf numFmtId="165" fontId="62" fillId="0" borderId="11" xfId="0" applyNumberFormat="1" applyFont="1" applyFill="1" applyBorder="1" applyAlignment="1">
      <alignment horizontal="right" vertical="center"/>
    </xf>
    <xf numFmtId="167" fontId="63" fillId="0" borderId="13" xfId="0" applyNumberFormat="1" applyFont="1" applyBorder="1" applyAlignment="1">
      <alignment horizontal="right" vertical="center"/>
    </xf>
    <xf numFmtId="169" fontId="63" fillId="0" borderId="13" xfId="0" applyNumberFormat="1" applyFont="1" applyBorder="1" applyAlignment="1">
      <alignment horizontal="right" vertical="center"/>
    </xf>
    <xf numFmtId="170" fontId="63" fillId="0" borderId="11" xfId="42" applyNumberFormat="1" applyFont="1" applyBorder="1" applyAlignment="1">
      <alignment vertical="center"/>
    </xf>
    <xf numFmtId="167" fontId="63" fillId="0" borderId="11" xfId="0" applyNumberFormat="1" applyFont="1" applyBorder="1" applyAlignment="1">
      <alignment vertical="center"/>
    </xf>
    <xf numFmtId="167" fontId="63" fillId="0" borderId="11" xfId="0" applyNumberFormat="1" applyFont="1" applyBorder="1" applyAlignment="1" quotePrefix="1">
      <alignment horizontal="right" vertical="center"/>
    </xf>
    <xf numFmtId="168" fontId="63" fillId="0" borderId="11" xfId="0" applyNumberFormat="1" applyFont="1" applyBorder="1" applyAlignment="1">
      <alignment vertical="center"/>
    </xf>
    <xf numFmtId="167" fontId="62" fillId="0" borderId="11" xfId="42" applyNumberFormat="1" applyFont="1" applyBorder="1" applyAlignment="1">
      <alignment horizontal="right" vertical="center"/>
    </xf>
    <xf numFmtId="165" fontId="62" fillId="0" borderId="11" xfId="42" applyNumberFormat="1" applyFont="1" applyBorder="1" applyAlignment="1">
      <alignment horizontal="right" vertical="center"/>
    </xf>
    <xf numFmtId="170" fontId="62" fillId="0" borderId="11" xfId="42" applyNumberFormat="1" applyFont="1" applyBorder="1" applyAlignment="1">
      <alignment horizontal="right" vertical="center"/>
    </xf>
    <xf numFmtId="167" fontId="62" fillId="0" borderId="11" xfId="42" applyNumberFormat="1" applyFont="1" applyBorder="1" applyAlignment="1" quotePrefix="1">
      <alignment horizontal="right" vertical="center"/>
    </xf>
    <xf numFmtId="0" fontId="60" fillId="0" borderId="11" xfId="0" applyFont="1" applyBorder="1" applyAlignment="1">
      <alignment horizontal="center" vertical="center"/>
    </xf>
    <xf numFmtId="164" fontId="60" fillId="0" borderId="11" xfId="0" applyNumberFormat="1" applyFont="1" applyBorder="1" applyAlignment="1">
      <alignment vertical="center"/>
    </xf>
    <xf numFmtId="10" fontId="63" fillId="0" borderId="10" xfId="0" applyNumberFormat="1" applyFont="1" applyBorder="1" applyAlignment="1">
      <alignment horizontal="right" vertical="center"/>
    </xf>
    <xf numFmtId="165" fontId="63" fillId="0" borderId="13" xfId="0" applyNumberFormat="1" applyFont="1" applyBorder="1" applyAlignment="1">
      <alignment horizontal="right" vertical="center"/>
    </xf>
    <xf numFmtId="167" fontId="63" fillId="0" borderId="10" xfId="0" applyNumberFormat="1" applyFont="1" applyBorder="1" applyAlignment="1">
      <alignment horizontal="right" vertical="center"/>
    </xf>
    <xf numFmtId="166" fontId="63" fillId="0" borderId="10" xfId="0" applyNumberFormat="1" applyFont="1" applyBorder="1" applyAlignment="1">
      <alignment horizontal="right" vertical="center"/>
    </xf>
    <xf numFmtId="166" fontId="63" fillId="0" borderId="13" xfId="0" applyNumberFormat="1" applyFont="1" applyBorder="1" applyAlignment="1" quotePrefix="1">
      <alignment horizontal="right" vertical="center"/>
    </xf>
    <xf numFmtId="165" fontId="63" fillId="0" borderId="13" xfId="0" applyNumberFormat="1" applyFont="1" applyBorder="1" applyAlignment="1" quotePrefix="1">
      <alignment horizontal="right" vertical="center"/>
    </xf>
    <xf numFmtId="0" fontId="6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66" fontId="5" fillId="0" borderId="11" xfId="0" applyNumberFormat="1" applyFont="1" applyFill="1" applyBorder="1" applyAlignment="1" quotePrefix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quotePrefix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164" fontId="2" fillId="0" borderId="1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4" fontId="2" fillId="0" borderId="22" xfId="0" applyNumberFormat="1" applyFont="1" applyBorder="1" applyAlignment="1">
      <alignment horizontal="center" vertical="center"/>
    </xf>
    <xf numFmtId="164" fontId="2" fillId="0" borderId="2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1" fillId="0" borderId="0" xfId="0" applyFont="1" applyAlignment="1">
      <alignment horizontal="right" vertical="center"/>
    </xf>
    <xf numFmtId="0" fontId="61" fillId="33" borderId="0" xfId="0" applyFont="1" applyFill="1" applyBorder="1" applyAlignment="1">
      <alignment horizontal="center" vertical="center"/>
    </xf>
    <xf numFmtId="0" fontId="61" fillId="0" borderId="0" xfId="0" applyFont="1" applyAlignment="1" quotePrefix="1">
      <alignment horizontal="center" vertical="center"/>
    </xf>
    <xf numFmtId="0" fontId="61" fillId="0" borderId="0" xfId="0" applyFont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164" fontId="59" fillId="0" borderId="22" xfId="0" applyNumberFormat="1" applyFont="1" applyBorder="1" applyAlignment="1">
      <alignment horizontal="center" vertical="center"/>
    </xf>
    <xf numFmtId="164" fontId="59" fillId="0" borderId="23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59" fillId="0" borderId="21" xfId="0" applyFont="1" applyBorder="1" applyAlignment="1">
      <alignment horizontal="right" vertical="center"/>
    </xf>
    <xf numFmtId="0" fontId="59" fillId="0" borderId="15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59" fillId="0" borderId="18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0" fontId="59" fillId="0" borderId="19" xfId="0" applyFont="1" applyBorder="1" applyAlignment="1">
      <alignment horizontal="center" vertical="center"/>
    </xf>
    <xf numFmtId="0" fontId="59" fillId="0" borderId="20" xfId="0" applyFont="1" applyBorder="1" applyAlignment="1">
      <alignment horizontal="center" vertical="center"/>
    </xf>
    <xf numFmtId="0" fontId="59" fillId="0" borderId="21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 wrapText="1"/>
    </xf>
    <xf numFmtId="0" fontId="59" fillId="0" borderId="20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61" fillId="0" borderId="0" xfId="0" applyFont="1" applyBorder="1" applyAlignment="1" quotePrefix="1">
      <alignment horizontal="center" vertical="center"/>
    </xf>
    <xf numFmtId="0" fontId="61" fillId="0" borderId="20" xfId="0" applyFont="1" applyBorder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8" fillId="0" borderId="0" xfId="0" applyFont="1" applyAlignment="1">
      <alignment horizontal="right" vertical="center"/>
    </xf>
    <xf numFmtId="164" fontId="61" fillId="0" borderId="0" xfId="0" applyNumberFormat="1" applyFont="1" applyAlignment="1">
      <alignment horizontal="center" vertical="center"/>
    </xf>
    <xf numFmtId="164" fontId="59" fillId="0" borderId="0" xfId="0" applyNumberFormat="1" applyFont="1" applyAlignment="1">
      <alignment horizontal="center" vertical="center"/>
    </xf>
    <xf numFmtId="0" fontId="61" fillId="0" borderId="0" xfId="0" applyFont="1" applyBorder="1" applyAlignment="1">
      <alignment horizontal="right" vertical="center"/>
    </xf>
    <xf numFmtId="0" fontId="61" fillId="33" borderId="0" xfId="0" applyFont="1" applyFill="1" applyBorder="1" applyAlignment="1">
      <alignment horizontal="center"/>
    </xf>
    <xf numFmtId="0" fontId="61" fillId="0" borderId="0" xfId="0" applyFont="1" applyBorder="1" applyAlignment="1" quotePrefix="1">
      <alignment horizontal="center" vertical="top"/>
    </xf>
    <xf numFmtId="164" fontId="61" fillId="0" borderId="0" xfId="0" applyNumberFormat="1" applyFont="1" applyAlignment="1" quotePrefix="1">
      <alignment horizontal="center" vertical="center"/>
    </xf>
    <xf numFmtId="0" fontId="16" fillId="33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828675</xdr:colOff>
      <xdr:row>1</xdr:row>
      <xdr:rowOff>9525</xdr:rowOff>
    </xdr:from>
    <xdr:to>
      <xdr:col>10</xdr:col>
      <xdr:colOff>828675</xdr:colOff>
      <xdr:row>1</xdr:row>
      <xdr:rowOff>352425</xdr:rowOff>
    </xdr:to>
    <xdr:sp>
      <xdr:nvSpPr>
        <xdr:cNvPr id="1" name="TextBox 3"/>
        <xdr:cNvSpPr txBox="1">
          <a:spLocks noChangeArrowheads="1"/>
        </xdr:cNvSpPr>
      </xdr:nvSpPr>
      <xdr:spPr>
        <a:xfrm flipH="1">
          <a:off x="11058525" y="333375"/>
          <a:ext cx="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                        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he%20Mon%20Aye%202\123456789\Quarterly(Firt,Second)2018%20Apri%20to%20Sep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artly SAO"/>
      <sheetName val="WC  (legal)"/>
      <sheetName val="WC  A4"/>
      <sheetName val="Annual (6 Months)"/>
      <sheetName val="2018-2019  approval"/>
      <sheetName val="Sheet1"/>
      <sheetName val="Sheet3"/>
      <sheetName val="Sheet2"/>
    </sheetNames>
    <sheetDataSet>
      <sheetData sheetId="0">
        <row r="42">
          <cell r="D42">
            <v>12</v>
          </cell>
        </row>
        <row r="43">
          <cell r="D43">
            <v>5.5</v>
          </cell>
        </row>
        <row r="44">
          <cell r="D44">
            <v>1.27</v>
          </cell>
        </row>
        <row r="45">
          <cell r="D45">
            <v>0.2</v>
          </cell>
        </row>
        <row r="46">
          <cell r="D46">
            <v>140</v>
          </cell>
        </row>
        <row r="47">
          <cell r="D47">
            <v>0.03</v>
          </cell>
        </row>
        <row r="49">
          <cell r="D49">
            <v>3.879</v>
          </cell>
        </row>
        <row r="50">
          <cell r="D50">
            <v>89.594</v>
          </cell>
        </row>
        <row r="52">
          <cell r="D52">
            <v>0.15</v>
          </cell>
        </row>
        <row r="53">
          <cell r="D53">
            <v>0.02</v>
          </cell>
        </row>
        <row r="54">
          <cell r="D54">
            <v>25.03</v>
          </cell>
        </row>
        <row r="55">
          <cell r="D55">
            <v>7.918</v>
          </cell>
        </row>
        <row r="56">
          <cell r="D56">
            <v>6</v>
          </cell>
        </row>
        <row r="72">
          <cell r="D72">
            <v>164.005</v>
          </cell>
        </row>
        <row r="74">
          <cell r="D74">
            <v>0.2</v>
          </cell>
        </row>
        <row r="79">
          <cell r="D79">
            <v>364.095</v>
          </cell>
        </row>
        <row r="101">
          <cell r="D101">
            <v>246.008</v>
          </cell>
        </row>
        <row r="108">
          <cell r="D108">
            <v>546.143</v>
          </cell>
        </row>
        <row r="157">
          <cell r="D157">
            <v>4061.075</v>
          </cell>
        </row>
        <row r="158">
          <cell r="D158">
            <v>1007.835</v>
          </cell>
        </row>
        <row r="159">
          <cell r="D159">
            <v>634.972</v>
          </cell>
        </row>
        <row r="160">
          <cell r="D160">
            <v>4783.324</v>
          </cell>
        </row>
        <row r="161">
          <cell r="D161">
            <v>2853.128</v>
          </cell>
        </row>
        <row r="162">
          <cell r="D162">
            <v>7880.3</v>
          </cell>
        </row>
        <row r="163">
          <cell r="D163">
            <v>414.936</v>
          </cell>
        </row>
        <row r="164">
          <cell r="D164">
            <v>4495.672</v>
          </cell>
        </row>
        <row r="165">
          <cell r="D165">
            <v>1293.843</v>
          </cell>
        </row>
        <row r="166">
          <cell r="D166">
            <v>1955.241</v>
          </cell>
        </row>
        <row r="168">
          <cell r="D168">
            <v>439.077</v>
          </cell>
        </row>
        <row r="169">
          <cell r="D169">
            <v>280.377</v>
          </cell>
        </row>
        <row r="170">
          <cell r="D170">
            <v>576</v>
          </cell>
        </row>
        <row r="171">
          <cell r="D171">
            <v>1491.8</v>
          </cell>
        </row>
        <row r="172">
          <cell r="D172">
            <v>1011.6</v>
          </cell>
        </row>
        <row r="187">
          <cell r="D187">
            <v>65.992</v>
          </cell>
        </row>
        <row r="188">
          <cell r="D188">
            <v>45.223</v>
          </cell>
        </row>
        <row r="189">
          <cell r="D189">
            <v>419.413</v>
          </cell>
        </row>
        <row r="190">
          <cell r="D190">
            <v>43.248</v>
          </cell>
        </row>
        <row r="191">
          <cell r="D191">
            <v>39.72</v>
          </cell>
        </row>
        <row r="192">
          <cell r="D192">
            <v>4229.05</v>
          </cell>
        </row>
        <row r="193">
          <cell r="D193">
            <v>15.16</v>
          </cell>
        </row>
        <row r="195">
          <cell r="D195">
            <v>314.037</v>
          </cell>
        </row>
        <row r="196">
          <cell r="D196">
            <v>974.688</v>
          </cell>
        </row>
        <row r="198">
          <cell r="D198">
            <v>86.845</v>
          </cell>
        </row>
        <row r="199">
          <cell r="D199">
            <v>22.265</v>
          </cell>
        </row>
        <row r="200">
          <cell r="D200">
            <v>18.193</v>
          </cell>
        </row>
        <row r="201">
          <cell r="D201">
            <v>393.979</v>
          </cell>
        </row>
        <row r="202">
          <cell r="D202">
            <v>300.017</v>
          </cell>
        </row>
      </sheetData>
      <sheetData sheetId="3">
        <row r="13">
          <cell r="G13">
            <v>25.334</v>
          </cell>
          <cell r="H13">
            <v>2261.032</v>
          </cell>
        </row>
        <row r="14">
          <cell r="G14">
            <v>12.212</v>
          </cell>
          <cell r="H14">
            <v>712.076</v>
          </cell>
        </row>
        <row r="15">
          <cell r="G15">
            <v>8.576</v>
          </cell>
          <cell r="H15">
            <v>639.2439999999999</v>
          </cell>
        </row>
        <row r="16">
          <cell r="G16">
            <v>2.195</v>
          </cell>
          <cell r="H16">
            <v>4302.701</v>
          </cell>
        </row>
        <row r="17">
          <cell r="G17">
            <v>6.205</v>
          </cell>
          <cell r="H17">
            <v>2499.5730000000003</v>
          </cell>
        </row>
        <row r="18">
          <cell r="G18">
            <v>162.106</v>
          </cell>
          <cell r="H18">
            <v>8445.806</v>
          </cell>
        </row>
        <row r="19">
          <cell r="G19">
            <v>0.03</v>
          </cell>
          <cell r="H19">
            <v>412.892</v>
          </cell>
        </row>
        <row r="20">
          <cell r="G20">
            <v>2.015</v>
          </cell>
          <cell r="H20">
            <v>3439.542</v>
          </cell>
        </row>
        <row r="21">
          <cell r="G21">
            <v>25.111</v>
          </cell>
          <cell r="H21">
            <v>1234.235</v>
          </cell>
        </row>
        <row r="22">
          <cell r="G22">
            <v>117.352</v>
          </cell>
          <cell r="H22">
            <v>1655.687</v>
          </cell>
        </row>
        <row r="24">
          <cell r="G24">
            <v>0.15000000000000002</v>
          </cell>
          <cell r="H24">
            <v>439.96500000000003</v>
          </cell>
        </row>
        <row r="25">
          <cell r="G25">
            <v>0.02</v>
          </cell>
          <cell r="H25">
            <v>281.28</v>
          </cell>
        </row>
        <row r="26">
          <cell r="G26">
            <v>7.596</v>
          </cell>
          <cell r="H26">
            <v>575.703</v>
          </cell>
        </row>
        <row r="27">
          <cell r="G27">
            <v>9.356</v>
          </cell>
          <cell r="H27">
            <v>1505.522</v>
          </cell>
        </row>
        <row r="28">
          <cell r="G28">
            <v>11.186</v>
          </cell>
          <cell r="H28">
            <v>1019.841</v>
          </cell>
        </row>
        <row r="44">
          <cell r="G44">
            <v>23893.483</v>
          </cell>
          <cell r="H44">
            <v>62.977</v>
          </cell>
        </row>
        <row r="45">
          <cell r="G45">
            <v>0</v>
          </cell>
          <cell r="H45">
            <v>45.123000000000005</v>
          </cell>
        </row>
        <row r="46">
          <cell r="G46">
            <v>127.24000000000001</v>
          </cell>
          <cell r="H46">
            <v>320.154</v>
          </cell>
        </row>
        <row r="47">
          <cell r="G47">
            <v>0</v>
          </cell>
          <cell r="H47">
            <v>30.258000000000003</v>
          </cell>
        </row>
        <row r="48">
          <cell r="G48">
            <v>0.35</v>
          </cell>
          <cell r="H48">
            <v>37.389</v>
          </cell>
        </row>
        <row r="49">
          <cell r="G49">
            <v>15.577</v>
          </cell>
          <cell r="H49">
            <v>3631.353</v>
          </cell>
        </row>
        <row r="50">
          <cell r="G50">
            <v>0</v>
          </cell>
          <cell r="H50">
            <v>14.136</v>
          </cell>
        </row>
        <row r="51">
          <cell r="G51">
            <v>0</v>
          </cell>
          <cell r="H51">
            <v>0</v>
          </cell>
        </row>
        <row r="52">
          <cell r="G52">
            <v>0</v>
          </cell>
          <cell r="H52">
            <v>299.588</v>
          </cell>
        </row>
        <row r="53">
          <cell r="G53">
            <v>145.81</v>
          </cell>
          <cell r="H53">
            <v>428.626</v>
          </cell>
        </row>
        <row r="55">
          <cell r="G55">
            <v>0</v>
          </cell>
          <cell r="H55">
            <v>85.95700000000001</v>
          </cell>
        </row>
        <row r="56">
          <cell r="G56">
            <v>0</v>
          </cell>
          <cell r="H56">
            <v>21.311999999999998</v>
          </cell>
        </row>
        <row r="57">
          <cell r="G57">
            <v>0</v>
          </cell>
          <cell r="H57">
            <v>18.031</v>
          </cell>
        </row>
        <row r="58">
          <cell r="G58">
            <v>0</v>
          </cell>
          <cell r="H58">
            <v>380.10699999999997</v>
          </cell>
        </row>
        <row r="59">
          <cell r="G59">
            <v>0</v>
          </cell>
          <cell r="H59">
            <v>291.77599999999995</v>
          </cell>
        </row>
        <row r="76">
          <cell r="G76">
            <v>0</v>
          </cell>
        </row>
        <row r="77">
          <cell r="G77">
            <v>0</v>
          </cell>
        </row>
        <row r="78">
          <cell r="G78">
            <v>190.409</v>
          </cell>
        </row>
        <row r="79">
          <cell r="G79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4">
          <cell r="G84">
            <v>0</v>
          </cell>
        </row>
        <row r="85">
          <cell r="G85">
            <v>218.714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24"/>
  <sheetViews>
    <sheetView showZeros="0" tabSelected="1" zoomScalePageLayoutView="0" workbookViewId="0" topLeftCell="A73">
      <selection activeCell="D123" sqref="D123"/>
    </sheetView>
  </sheetViews>
  <sheetFormatPr defaultColWidth="16.28125" defaultRowHeight="25.5" customHeight="1"/>
  <cols>
    <col min="1" max="1" width="3.00390625" style="1" customWidth="1"/>
    <col min="2" max="2" width="3.57421875" style="1" customWidth="1"/>
    <col min="3" max="3" width="37.57421875" style="1" customWidth="1"/>
    <col min="4" max="4" width="14.00390625" style="1" customWidth="1"/>
    <col min="5" max="5" width="15.28125" style="1" customWidth="1"/>
    <col min="6" max="6" width="16.8515625" style="1" customWidth="1"/>
    <col min="7" max="7" width="15.140625" style="1" customWidth="1"/>
    <col min="8" max="8" width="16.421875" style="1" customWidth="1"/>
    <col min="9" max="9" width="17.421875" style="1" customWidth="1"/>
    <col min="10" max="10" width="14.140625" style="1" customWidth="1"/>
    <col min="11" max="11" width="12.421875" style="1" customWidth="1"/>
    <col min="12" max="12" width="16.7109375" style="1" customWidth="1"/>
    <col min="13" max="16384" width="16.28125" style="1" customWidth="1"/>
  </cols>
  <sheetData>
    <row r="2" spans="1:11" ht="39.75" customHeight="1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</row>
    <row r="3" spans="1:11" ht="40.5" customHeight="1">
      <c r="A3" s="184" t="s">
        <v>0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</row>
    <row r="4" spans="1:12" ht="39.75" customHeight="1">
      <c r="A4" s="183" t="s">
        <v>46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2"/>
    </row>
    <row r="5" spans="1:11" ht="39.75" customHeight="1">
      <c r="A5" s="183" t="s">
        <v>1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</row>
    <row r="6" spans="1:11" ht="39.75" customHeight="1">
      <c r="A6" s="183" t="s">
        <v>2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</row>
    <row r="7" spans="10:11" ht="39.75" customHeight="1">
      <c r="J7" s="182" t="s">
        <v>3</v>
      </c>
      <c r="K7" s="182"/>
    </row>
    <row r="8" spans="1:11" s="2" customFormat="1" ht="39.75" customHeight="1">
      <c r="A8" s="185" t="s">
        <v>4</v>
      </c>
      <c r="B8" s="186"/>
      <c r="C8" s="3"/>
      <c r="D8" s="191" t="s">
        <v>47</v>
      </c>
      <c r="E8" s="192"/>
      <c r="F8" s="193"/>
      <c r="G8" s="197" t="s">
        <v>48</v>
      </c>
      <c r="H8" s="198"/>
      <c r="I8" s="199"/>
      <c r="J8" s="185" t="s">
        <v>49</v>
      </c>
      <c r="K8" s="186"/>
    </row>
    <row r="9" spans="1:11" s="2" customFormat="1" ht="39.75" customHeight="1">
      <c r="A9" s="187"/>
      <c r="B9" s="188"/>
      <c r="C9" s="4" t="s">
        <v>5</v>
      </c>
      <c r="D9" s="194"/>
      <c r="E9" s="195"/>
      <c r="F9" s="196"/>
      <c r="G9" s="200"/>
      <c r="H9" s="201"/>
      <c r="I9" s="202"/>
      <c r="J9" s="189"/>
      <c r="K9" s="190"/>
    </row>
    <row r="10" spans="1:11" s="2" customFormat="1" ht="39.75" customHeight="1">
      <c r="A10" s="187"/>
      <c r="B10" s="188"/>
      <c r="C10" s="4" t="s">
        <v>6</v>
      </c>
      <c r="D10" s="203" t="s">
        <v>7</v>
      </c>
      <c r="E10" s="203" t="s">
        <v>8</v>
      </c>
      <c r="F10" s="4" t="s">
        <v>9</v>
      </c>
      <c r="G10" s="203" t="s">
        <v>7</v>
      </c>
      <c r="H10" s="203" t="s">
        <v>8</v>
      </c>
      <c r="I10" s="4" t="s">
        <v>9</v>
      </c>
      <c r="J10" s="5" t="s">
        <v>10</v>
      </c>
      <c r="K10" s="5" t="s">
        <v>11</v>
      </c>
    </row>
    <row r="11" spans="1:11" s="2" customFormat="1" ht="39.75" customHeight="1">
      <c r="A11" s="189"/>
      <c r="B11" s="190"/>
      <c r="C11" s="6"/>
      <c r="D11" s="204"/>
      <c r="E11" s="204"/>
      <c r="F11" s="7" t="s">
        <v>12</v>
      </c>
      <c r="G11" s="204"/>
      <c r="H11" s="204"/>
      <c r="I11" s="7" t="s">
        <v>12</v>
      </c>
      <c r="J11" s="8" t="s">
        <v>13</v>
      </c>
      <c r="K11" s="8" t="s">
        <v>13</v>
      </c>
    </row>
    <row r="12" spans="1:11" s="2" customFormat="1" ht="39.75" customHeight="1">
      <c r="A12" s="205">
        <v>1</v>
      </c>
      <c r="B12" s="206"/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9">
        <v>7</v>
      </c>
      <c r="I12" s="9">
        <v>8</v>
      </c>
      <c r="J12" s="10" t="s">
        <v>14</v>
      </c>
      <c r="K12" s="10" t="s">
        <v>15</v>
      </c>
    </row>
    <row r="13" spans="1:11" ht="39.75" customHeight="1">
      <c r="A13" s="11">
        <v>2</v>
      </c>
      <c r="B13" s="12"/>
      <c r="C13" s="12" t="s">
        <v>16</v>
      </c>
      <c r="D13" s="13"/>
      <c r="E13" s="14"/>
      <c r="F13" s="13"/>
      <c r="G13" s="13"/>
      <c r="H13" s="13"/>
      <c r="I13" s="15"/>
      <c r="J13" s="16"/>
      <c r="K13" s="16"/>
    </row>
    <row r="14" spans="1:11" ht="39.75" customHeight="1">
      <c r="A14" s="17"/>
      <c r="B14" s="18">
        <v>1</v>
      </c>
      <c r="C14" s="17" t="s">
        <v>17</v>
      </c>
      <c r="D14" s="19">
        <f>'[1]Quartly SAO'!D41</f>
        <v>0</v>
      </c>
      <c r="E14" s="20">
        <f>'[1]Quartly SAO'!D157</f>
        <v>4061.075</v>
      </c>
      <c r="F14" s="21">
        <f>D14-E14</f>
        <v>-4061.075</v>
      </c>
      <c r="G14" s="22">
        <f>'[1]Annual (6 Months)'!G13</f>
        <v>25.334</v>
      </c>
      <c r="H14" s="22">
        <f>'[1]Annual (6 Months)'!H13</f>
        <v>2261.032</v>
      </c>
      <c r="I14" s="21">
        <f>G14-H14</f>
        <v>-2235.6980000000003</v>
      </c>
      <c r="J14" s="23"/>
      <c r="K14" s="23">
        <f>H14/E14</f>
        <v>0.5567570163072586</v>
      </c>
    </row>
    <row r="15" spans="1:11" ht="39.75" customHeight="1">
      <c r="A15" s="17"/>
      <c r="B15" s="18">
        <v>2</v>
      </c>
      <c r="C15" s="17" t="s">
        <v>18</v>
      </c>
      <c r="D15" s="19">
        <f>'[1]Quartly SAO'!D42</f>
        <v>12</v>
      </c>
      <c r="E15" s="20">
        <f>'[1]Quartly SAO'!D158</f>
        <v>1007.835</v>
      </c>
      <c r="F15" s="21">
        <f>D15-E15</f>
        <v>-995.835</v>
      </c>
      <c r="G15" s="22">
        <f>'[1]Annual (6 Months)'!G14</f>
        <v>12.212</v>
      </c>
      <c r="H15" s="22">
        <f>'[1]Annual (6 Months)'!H14</f>
        <v>712.076</v>
      </c>
      <c r="I15" s="21">
        <f aca="true" t="shared" si="0" ref="I15:I23">G15-H15</f>
        <v>-699.864</v>
      </c>
      <c r="J15" s="23">
        <f aca="true" t="shared" si="1" ref="J15:K30">G15/D15</f>
        <v>1.0176666666666667</v>
      </c>
      <c r="K15" s="23">
        <f t="shared" si="1"/>
        <v>0.7065402570857333</v>
      </c>
    </row>
    <row r="16" spans="1:11" ht="39.75" customHeight="1">
      <c r="A16" s="17"/>
      <c r="B16" s="18">
        <v>3</v>
      </c>
      <c r="C16" s="17" t="s">
        <v>19</v>
      </c>
      <c r="D16" s="19">
        <f>'[1]Quartly SAO'!D43</f>
        <v>5.5</v>
      </c>
      <c r="E16" s="20">
        <f>'[1]Quartly SAO'!D159</f>
        <v>634.972</v>
      </c>
      <c r="F16" s="21">
        <f>D16-E16</f>
        <v>-629.472</v>
      </c>
      <c r="G16" s="22">
        <f>'[1]Annual (6 Months)'!G15</f>
        <v>8.576</v>
      </c>
      <c r="H16" s="22">
        <f>'[1]Annual (6 Months)'!H15</f>
        <v>639.2439999999999</v>
      </c>
      <c r="I16" s="21">
        <f t="shared" si="0"/>
        <v>-630.6679999999999</v>
      </c>
      <c r="J16" s="23">
        <f t="shared" si="1"/>
        <v>1.5592727272727274</v>
      </c>
      <c r="K16" s="23">
        <f t="shared" si="1"/>
        <v>1.0067278557164725</v>
      </c>
    </row>
    <row r="17" spans="1:11" ht="39.75" customHeight="1">
      <c r="A17" s="17"/>
      <c r="B17" s="18">
        <v>4</v>
      </c>
      <c r="C17" s="17" t="s">
        <v>20</v>
      </c>
      <c r="D17" s="19">
        <f>'[1]Quartly SAO'!D44</f>
        <v>1.27</v>
      </c>
      <c r="E17" s="20">
        <f>'[1]Quartly SAO'!D160</f>
        <v>4783.324</v>
      </c>
      <c r="F17" s="21">
        <f>D17-E17</f>
        <v>-4782.053999999999</v>
      </c>
      <c r="G17" s="22">
        <f>'[1]Annual (6 Months)'!G16</f>
        <v>2.195</v>
      </c>
      <c r="H17" s="22">
        <f>'[1]Annual (6 Months)'!H16</f>
        <v>4302.701</v>
      </c>
      <c r="I17" s="21">
        <f t="shared" si="0"/>
        <v>-4300.506</v>
      </c>
      <c r="J17" s="23">
        <f t="shared" si="1"/>
        <v>1.7283464566929132</v>
      </c>
      <c r="K17" s="23">
        <f t="shared" si="1"/>
        <v>0.8995211279854762</v>
      </c>
    </row>
    <row r="18" spans="1:11" ht="39.75" customHeight="1">
      <c r="A18" s="17"/>
      <c r="B18" s="18">
        <v>5</v>
      </c>
      <c r="C18" s="17" t="s">
        <v>21</v>
      </c>
      <c r="D18" s="19">
        <f>'[1]Quartly SAO'!D45</f>
        <v>0.2</v>
      </c>
      <c r="E18" s="20">
        <f>'[1]Quartly SAO'!D161</f>
        <v>2853.128</v>
      </c>
      <c r="F18" s="21">
        <f aca="true" t="shared" si="2" ref="F18:F23">D18-E18</f>
        <v>-2852.9280000000003</v>
      </c>
      <c r="G18" s="22">
        <f>'[1]Annual (6 Months)'!G17</f>
        <v>6.205</v>
      </c>
      <c r="H18" s="22">
        <f>'[1]Annual (6 Months)'!H17</f>
        <v>2499.5730000000003</v>
      </c>
      <c r="I18" s="21">
        <f t="shared" si="0"/>
        <v>-2493.3680000000004</v>
      </c>
      <c r="J18" s="23">
        <f t="shared" si="1"/>
        <v>31.025</v>
      </c>
      <c r="K18" s="23">
        <f t="shared" si="1"/>
        <v>0.8760816198922727</v>
      </c>
    </row>
    <row r="19" spans="1:11" ht="39.75" customHeight="1">
      <c r="A19" s="17"/>
      <c r="B19" s="18">
        <v>6</v>
      </c>
      <c r="C19" s="17" t="s">
        <v>22</v>
      </c>
      <c r="D19" s="19">
        <f>'[1]Quartly SAO'!D46</f>
        <v>140</v>
      </c>
      <c r="E19" s="20">
        <f>'[1]Quartly SAO'!D162</f>
        <v>7880.3</v>
      </c>
      <c r="F19" s="21">
        <f t="shared" si="2"/>
        <v>-7740.3</v>
      </c>
      <c r="G19" s="22">
        <f>'[1]Annual (6 Months)'!G18</f>
        <v>162.106</v>
      </c>
      <c r="H19" s="22">
        <f>'[1]Annual (6 Months)'!H18</f>
        <v>8445.806</v>
      </c>
      <c r="I19" s="21">
        <f t="shared" si="0"/>
        <v>-8283.7</v>
      </c>
      <c r="J19" s="23">
        <f t="shared" si="1"/>
        <v>1.1579</v>
      </c>
      <c r="K19" s="23">
        <f t="shared" si="1"/>
        <v>1.0717619887567733</v>
      </c>
    </row>
    <row r="20" spans="1:11" ht="39.75" customHeight="1">
      <c r="A20" s="17"/>
      <c r="B20" s="18">
        <v>7</v>
      </c>
      <c r="C20" s="17" t="s">
        <v>23</v>
      </c>
      <c r="D20" s="19">
        <f>'[1]Quartly SAO'!D47</f>
        <v>0.03</v>
      </c>
      <c r="E20" s="20">
        <f>'[1]Quartly SAO'!D163</f>
        <v>414.936</v>
      </c>
      <c r="F20" s="21">
        <f t="shared" si="2"/>
        <v>-414.906</v>
      </c>
      <c r="G20" s="22">
        <f>'[1]Annual (6 Months)'!G19</f>
        <v>0.03</v>
      </c>
      <c r="H20" s="22">
        <f>'[1]Annual (6 Months)'!H19</f>
        <v>412.892</v>
      </c>
      <c r="I20" s="21">
        <f t="shared" si="0"/>
        <v>-412.862</v>
      </c>
      <c r="J20" s="23">
        <f t="shared" si="1"/>
        <v>1</v>
      </c>
      <c r="K20" s="23">
        <f t="shared" si="1"/>
        <v>0.9950739391135018</v>
      </c>
    </row>
    <row r="21" spans="1:11" ht="39.75" customHeight="1">
      <c r="A21" s="17"/>
      <c r="B21" s="18">
        <v>8</v>
      </c>
      <c r="C21" s="17" t="s">
        <v>24</v>
      </c>
      <c r="D21" s="19">
        <f>'[1]Quartly SAO'!D48</f>
        <v>0</v>
      </c>
      <c r="E21" s="20">
        <f>'[1]Quartly SAO'!D164</f>
        <v>4495.672</v>
      </c>
      <c r="F21" s="21">
        <f t="shared" si="2"/>
        <v>-4495.672</v>
      </c>
      <c r="G21" s="22">
        <f>'[1]Annual (6 Months)'!G20</f>
        <v>2.015</v>
      </c>
      <c r="H21" s="22">
        <f>'[1]Annual (6 Months)'!H20</f>
        <v>3439.542</v>
      </c>
      <c r="I21" s="21">
        <f t="shared" si="0"/>
        <v>-3437.527</v>
      </c>
      <c r="J21" s="23"/>
      <c r="K21" s="23">
        <f t="shared" si="1"/>
        <v>0.7650785021683078</v>
      </c>
    </row>
    <row r="22" spans="1:11" ht="39.75" customHeight="1">
      <c r="A22" s="17"/>
      <c r="B22" s="18">
        <v>9</v>
      </c>
      <c r="C22" s="17" t="s">
        <v>25</v>
      </c>
      <c r="D22" s="19">
        <f>'[1]Quartly SAO'!D49</f>
        <v>3.879</v>
      </c>
      <c r="E22" s="20">
        <f>'[1]Quartly SAO'!D165</f>
        <v>1293.843</v>
      </c>
      <c r="F22" s="21">
        <f t="shared" si="2"/>
        <v>-1289.9640000000002</v>
      </c>
      <c r="G22" s="22">
        <f>'[1]Annual (6 Months)'!G21</f>
        <v>25.111</v>
      </c>
      <c r="H22" s="22">
        <f>'[1]Annual (6 Months)'!H21</f>
        <v>1234.235</v>
      </c>
      <c r="I22" s="21">
        <f t="shared" si="0"/>
        <v>-1209.1239999999998</v>
      </c>
      <c r="J22" s="23">
        <f aca="true" t="shared" si="3" ref="J22:J30">G22/D22</f>
        <v>6.473575663830885</v>
      </c>
      <c r="K22" s="23">
        <f t="shared" si="1"/>
        <v>0.953929495309709</v>
      </c>
    </row>
    <row r="23" spans="1:11" ht="39.75" customHeight="1">
      <c r="A23" s="17"/>
      <c r="B23" s="18">
        <v>10</v>
      </c>
      <c r="C23" s="17" t="s">
        <v>26</v>
      </c>
      <c r="D23" s="19">
        <f>'[1]Quartly SAO'!D50</f>
        <v>89.594</v>
      </c>
      <c r="E23" s="20">
        <f>'[1]Quartly SAO'!D166</f>
        <v>1955.241</v>
      </c>
      <c r="F23" s="21">
        <f t="shared" si="2"/>
        <v>-1865.647</v>
      </c>
      <c r="G23" s="22">
        <f>'[1]Annual (6 Months)'!G22</f>
        <v>117.352</v>
      </c>
      <c r="H23" s="22">
        <f>'[1]Annual (6 Months)'!H22</f>
        <v>1655.687</v>
      </c>
      <c r="I23" s="21">
        <f t="shared" si="0"/>
        <v>-1538.3349999999998</v>
      </c>
      <c r="J23" s="23">
        <f t="shared" si="3"/>
        <v>1.309819854008081</v>
      </c>
      <c r="K23" s="23">
        <f t="shared" si="1"/>
        <v>0.8467943337931232</v>
      </c>
    </row>
    <row r="24" spans="1:12" s="28" customFormat="1" ht="39.75" customHeight="1">
      <c r="A24" s="17"/>
      <c r="B24" s="18">
        <v>11</v>
      </c>
      <c r="C24" s="53" t="s">
        <v>27</v>
      </c>
      <c r="D24" s="24">
        <f aca="true" t="shared" si="4" ref="D24:I24">D25+D26+D27+D28+D29</f>
        <v>39.118</v>
      </c>
      <c r="E24" s="24">
        <f t="shared" si="4"/>
        <v>3798.854</v>
      </c>
      <c r="F24" s="25">
        <f t="shared" si="4"/>
        <v>-3759.7360000000003</v>
      </c>
      <c r="G24" s="25">
        <f t="shared" si="4"/>
        <v>28.308</v>
      </c>
      <c r="H24" s="25">
        <f t="shared" si="4"/>
        <v>3822.3109999999997</v>
      </c>
      <c r="I24" s="25">
        <f t="shared" si="4"/>
        <v>-3794.0029999999997</v>
      </c>
      <c r="J24" s="26">
        <f t="shared" si="3"/>
        <v>0.723656628661997</v>
      </c>
      <c r="K24" s="26">
        <f t="shared" si="1"/>
        <v>1.0061747569135324</v>
      </c>
      <c r="L24" s="27"/>
    </row>
    <row r="25" spans="1:11" ht="39.75" customHeight="1">
      <c r="A25" s="17"/>
      <c r="B25" s="17"/>
      <c r="C25" s="17" t="s">
        <v>28</v>
      </c>
      <c r="D25" s="29">
        <f>'[1]Quartly SAO'!D52</f>
        <v>0.15</v>
      </c>
      <c r="E25" s="30">
        <f>'[1]Quartly SAO'!D168</f>
        <v>439.077</v>
      </c>
      <c r="F25" s="21">
        <f aca="true" t="shared" si="5" ref="F25:F30">D25-E25</f>
        <v>-438.927</v>
      </c>
      <c r="G25" s="21">
        <f>'[1]Annual (6 Months)'!G24</f>
        <v>0.15000000000000002</v>
      </c>
      <c r="H25" s="21">
        <f>'[1]Annual (6 Months)'!H24</f>
        <v>439.96500000000003</v>
      </c>
      <c r="I25" s="21">
        <f>G25-H25</f>
        <v>-439.81500000000005</v>
      </c>
      <c r="J25" s="23">
        <f t="shared" si="3"/>
        <v>1.0000000000000002</v>
      </c>
      <c r="K25" s="23">
        <f t="shared" si="1"/>
        <v>1.00202242431282</v>
      </c>
    </row>
    <row r="26" spans="1:11" s="28" customFormat="1" ht="39.75" customHeight="1">
      <c r="A26" s="31"/>
      <c r="B26" s="31"/>
      <c r="C26" s="17" t="s">
        <v>29</v>
      </c>
      <c r="D26" s="29">
        <f>'[1]Quartly SAO'!D53</f>
        <v>0.02</v>
      </c>
      <c r="E26" s="30">
        <f>'[1]Quartly SAO'!D169</f>
        <v>280.377</v>
      </c>
      <c r="F26" s="21">
        <f t="shared" si="5"/>
        <v>-280.357</v>
      </c>
      <c r="G26" s="21">
        <f>'[1]Annual (6 Months)'!G25</f>
        <v>0.02</v>
      </c>
      <c r="H26" s="21">
        <f>'[1]Annual (6 Months)'!H25</f>
        <v>281.28</v>
      </c>
      <c r="I26" s="21">
        <f>G26-H26</f>
        <v>-281.26</v>
      </c>
      <c r="J26" s="23">
        <f t="shared" si="3"/>
        <v>1</v>
      </c>
      <c r="K26" s="23">
        <f t="shared" si="1"/>
        <v>1.003220663606501</v>
      </c>
    </row>
    <row r="27" spans="1:11" s="28" customFormat="1" ht="39.75" customHeight="1">
      <c r="A27" s="31"/>
      <c r="B27" s="31"/>
      <c r="C27" s="31" t="s">
        <v>30</v>
      </c>
      <c r="D27" s="29">
        <f>'[1]Quartly SAO'!D54</f>
        <v>25.03</v>
      </c>
      <c r="E27" s="30">
        <f>'[1]Quartly SAO'!D170</f>
        <v>576</v>
      </c>
      <c r="F27" s="21">
        <f t="shared" si="5"/>
        <v>-550.97</v>
      </c>
      <c r="G27" s="21">
        <f>'[1]Annual (6 Months)'!G26</f>
        <v>7.596</v>
      </c>
      <c r="H27" s="21">
        <f>'[1]Annual (6 Months)'!H26</f>
        <v>575.703</v>
      </c>
      <c r="I27" s="21">
        <f>G27-H27</f>
        <v>-568.107</v>
      </c>
      <c r="J27" s="23">
        <f t="shared" si="3"/>
        <v>0.30347582900519376</v>
      </c>
      <c r="K27" s="23">
        <f t="shared" si="1"/>
        <v>0.999484375</v>
      </c>
    </row>
    <row r="28" spans="1:11" s="28" customFormat="1" ht="39.75" customHeight="1">
      <c r="A28" s="31"/>
      <c r="B28" s="31"/>
      <c r="C28" s="31" t="s">
        <v>31</v>
      </c>
      <c r="D28" s="29">
        <f>'[1]Quartly SAO'!D55</f>
        <v>7.918</v>
      </c>
      <c r="E28" s="30">
        <f>'[1]Quartly SAO'!D171</f>
        <v>1491.8</v>
      </c>
      <c r="F28" s="21">
        <f t="shared" si="5"/>
        <v>-1483.882</v>
      </c>
      <c r="G28" s="21">
        <f>'[1]Annual (6 Months)'!G27</f>
        <v>9.356</v>
      </c>
      <c r="H28" s="21">
        <f>'[1]Annual (6 Months)'!H27</f>
        <v>1505.522</v>
      </c>
      <c r="I28" s="21">
        <f>G28-H28</f>
        <v>-1496.166</v>
      </c>
      <c r="J28" s="23">
        <f t="shared" si="3"/>
        <v>1.181611518060116</v>
      </c>
      <c r="K28" s="23">
        <f t="shared" si="1"/>
        <v>1.0091982839522724</v>
      </c>
    </row>
    <row r="29" spans="1:11" s="28" customFormat="1" ht="39.75" customHeight="1">
      <c r="A29" s="31"/>
      <c r="B29" s="31"/>
      <c r="C29" s="31" t="s">
        <v>32</v>
      </c>
      <c r="D29" s="29">
        <f>'[1]Quartly SAO'!D56</f>
        <v>6</v>
      </c>
      <c r="E29" s="30">
        <f>'[1]Quartly SAO'!D172</f>
        <v>1011.6</v>
      </c>
      <c r="F29" s="21">
        <f t="shared" si="5"/>
        <v>-1005.6</v>
      </c>
      <c r="G29" s="21">
        <f>'[1]Annual (6 Months)'!G28</f>
        <v>11.186</v>
      </c>
      <c r="H29" s="21">
        <f>'[1]Annual (6 Months)'!H28</f>
        <v>1019.841</v>
      </c>
      <c r="I29" s="21">
        <f>G29-H29</f>
        <v>-1008.655</v>
      </c>
      <c r="J29" s="23">
        <f t="shared" si="3"/>
        <v>1.8643333333333334</v>
      </c>
      <c r="K29" s="23">
        <f t="shared" si="1"/>
        <v>1.0081465005931198</v>
      </c>
    </row>
    <row r="30" spans="1:11" ht="39.75" customHeight="1">
      <c r="A30" s="33"/>
      <c r="B30" s="33"/>
      <c r="C30" s="34" t="s">
        <v>33</v>
      </c>
      <c r="D30" s="35">
        <f>D24+D23+D22+D21+D20+D19+D18+D17+D16+D15+D14</f>
        <v>291.59099999999995</v>
      </c>
      <c r="E30" s="35">
        <f>E24+E23+E22+E21+E20+E19+E18+E17+E16+E15+E14</f>
        <v>33179.18</v>
      </c>
      <c r="F30" s="35">
        <f t="shared" si="5"/>
        <v>-32887.589</v>
      </c>
      <c r="G30" s="35">
        <f>G24+G23+G22+G21+G20+G19+G18+G17+G16+G15+G14</f>
        <v>389.44399999999996</v>
      </c>
      <c r="H30" s="35">
        <f>H24+H23+H22+H21+H20+H19+H18+H17+H16+H15+H14</f>
        <v>29425.099</v>
      </c>
      <c r="I30" s="35">
        <f>G30-H30</f>
        <v>-29035.655</v>
      </c>
      <c r="J30" s="36">
        <f t="shared" si="3"/>
        <v>1.3355830598338083</v>
      </c>
      <c r="K30" s="36">
        <f t="shared" si="1"/>
        <v>0.8868543164719561</v>
      </c>
    </row>
    <row r="31" spans="1:11" ht="39.75" customHeight="1">
      <c r="A31" s="207"/>
      <c r="B31" s="207"/>
      <c r="C31" s="207"/>
      <c r="D31" s="207"/>
      <c r="E31" s="207"/>
      <c r="F31" s="207"/>
      <c r="G31" s="207"/>
      <c r="H31" s="207"/>
      <c r="I31" s="207"/>
      <c r="J31" s="207"/>
      <c r="K31" s="207"/>
    </row>
    <row r="32" spans="1:11" ht="39.75" customHeight="1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</row>
    <row r="33" spans="1:11" ht="39.75" customHeight="1">
      <c r="A33" s="183"/>
      <c r="B33" s="183"/>
      <c r="C33" s="183"/>
      <c r="D33" s="183"/>
      <c r="E33" s="183"/>
      <c r="F33" s="183"/>
      <c r="G33" s="183"/>
      <c r="H33" s="183"/>
      <c r="I33" s="183"/>
      <c r="J33" s="183"/>
      <c r="K33" s="183"/>
    </row>
    <row r="34" spans="1:23" ht="39.75" customHeight="1">
      <c r="A34" s="184" t="s">
        <v>35</v>
      </c>
      <c r="B34" s="183"/>
      <c r="C34" s="183"/>
      <c r="D34" s="183"/>
      <c r="E34" s="183"/>
      <c r="F34" s="183"/>
      <c r="G34" s="183"/>
      <c r="H34" s="183"/>
      <c r="I34" s="183"/>
      <c r="J34" s="183"/>
      <c r="K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</row>
    <row r="35" spans="1:12" ht="39.75" customHeight="1">
      <c r="A35" s="183" t="s">
        <v>46</v>
      </c>
      <c r="B35" s="183"/>
      <c r="C35" s="183"/>
      <c r="D35" s="183"/>
      <c r="E35" s="183"/>
      <c r="F35" s="183"/>
      <c r="G35" s="183"/>
      <c r="H35" s="183"/>
      <c r="I35" s="183"/>
      <c r="J35" s="183"/>
      <c r="K35" s="183"/>
      <c r="L35" s="2"/>
    </row>
    <row r="36" spans="1:11" ht="39.75" customHeight="1">
      <c r="A36" s="183" t="s">
        <v>1</v>
      </c>
      <c r="B36" s="183"/>
      <c r="C36" s="183"/>
      <c r="D36" s="183"/>
      <c r="E36" s="183"/>
      <c r="F36" s="183"/>
      <c r="G36" s="183"/>
      <c r="H36" s="183"/>
      <c r="I36" s="183"/>
      <c r="J36" s="183"/>
      <c r="K36" s="183"/>
    </row>
    <row r="37" spans="1:11" ht="39.75" customHeight="1">
      <c r="A37" s="183" t="s">
        <v>36</v>
      </c>
      <c r="B37" s="183"/>
      <c r="C37" s="183"/>
      <c r="D37" s="183"/>
      <c r="E37" s="183"/>
      <c r="F37" s="183"/>
      <c r="G37" s="183"/>
      <c r="H37" s="183"/>
      <c r="I37" s="183"/>
      <c r="J37" s="183"/>
      <c r="K37" s="183"/>
    </row>
    <row r="38" spans="10:11" ht="39.75" customHeight="1">
      <c r="J38" s="182" t="s">
        <v>3</v>
      </c>
      <c r="K38" s="182"/>
    </row>
    <row r="39" spans="1:11" s="2" customFormat="1" ht="39.75" customHeight="1">
      <c r="A39" s="185" t="s">
        <v>4</v>
      </c>
      <c r="B39" s="186"/>
      <c r="C39" s="3"/>
      <c r="D39" s="191" t="s">
        <v>47</v>
      </c>
      <c r="E39" s="192"/>
      <c r="F39" s="193"/>
      <c r="G39" s="197" t="s">
        <v>48</v>
      </c>
      <c r="H39" s="198"/>
      <c r="I39" s="199"/>
      <c r="J39" s="185" t="s">
        <v>49</v>
      </c>
      <c r="K39" s="186"/>
    </row>
    <row r="40" spans="1:11" s="2" customFormat="1" ht="39.75" customHeight="1">
      <c r="A40" s="187"/>
      <c r="B40" s="188"/>
      <c r="C40" s="4" t="s">
        <v>5</v>
      </c>
      <c r="D40" s="194"/>
      <c r="E40" s="195"/>
      <c r="F40" s="196"/>
      <c r="G40" s="200"/>
      <c r="H40" s="201"/>
      <c r="I40" s="202"/>
      <c r="J40" s="189"/>
      <c r="K40" s="190"/>
    </row>
    <row r="41" spans="1:11" s="2" customFormat="1" ht="39.75" customHeight="1">
      <c r="A41" s="187"/>
      <c r="B41" s="188"/>
      <c r="C41" s="4" t="s">
        <v>6</v>
      </c>
      <c r="D41" s="203" t="s">
        <v>7</v>
      </c>
      <c r="E41" s="203" t="s">
        <v>8</v>
      </c>
      <c r="F41" s="4" t="s">
        <v>9</v>
      </c>
      <c r="G41" s="203" t="s">
        <v>7</v>
      </c>
      <c r="H41" s="203" t="s">
        <v>8</v>
      </c>
      <c r="I41" s="4" t="s">
        <v>9</v>
      </c>
      <c r="J41" s="5" t="s">
        <v>10</v>
      </c>
      <c r="K41" s="5" t="s">
        <v>11</v>
      </c>
    </row>
    <row r="42" spans="1:11" s="2" customFormat="1" ht="39.75" customHeight="1">
      <c r="A42" s="189"/>
      <c r="B42" s="190"/>
      <c r="C42" s="6"/>
      <c r="D42" s="204"/>
      <c r="E42" s="204"/>
      <c r="F42" s="7" t="s">
        <v>12</v>
      </c>
      <c r="G42" s="204"/>
      <c r="H42" s="204"/>
      <c r="I42" s="7" t="s">
        <v>12</v>
      </c>
      <c r="J42" s="8" t="s">
        <v>13</v>
      </c>
      <c r="K42" s="8" t="s">
        <v>13</v>
      </c>
    </row>
    <row r="43" spans="1:11" s="2" customFormat="1" ht="39.75" customHeight="1">
      <c r="A43" s="205">
        <v>1</v>
      </c>
      <c r="B43" s="206"/>
      <c r="C43" s="9">
        <v>2</v>
      </c>
      <c r="D43" s="9">
        <v>3</v>
      </c>
      <c r="E43" s="9">
        <v>4</v>
      </c>
      <c r="F43" s="9">
        <v>5</v>
      </c>
      <c r="G43" s="9">
        <v>6</v>
      </c>
      <c r="H43" s="9">
        <v>7</v>
      </c>
      <c r="I43" s="9">
        <v>8</v>
      </c>
      <c r="J43" s="10" t="s">
        <v>14</v>
      </c>
      <c r="K43" s="10" t="s">
        <v>15</v>
      </c>
    </row>
    <row r="44" spans="1:11" ht="39.75" customHeight="1">
      <c r="A44" s="11">
        <v>3</v>
      </c>
      <c r="B44" s="12"/>
      <c r="C44" s="12" t="s">
        <v>16</v>
      </c>
      <c r="D44" s="13"/>
      <c r="E44" s="14"/>
      <c r="F44" s="13"/>
      <c r="G44" s="13"/>
      <c r="H44" s="13"/>
      <c r="I44" s="15"/>
      <c r="J44" s="38"/>
      <c r="K44" s="38"/>
    </row>
    <row r="45" spans="1:11" ht="39.75" customHeight="1">
      <c r="A45" s="17"/>
      <c r="B45" s="18">
        <v>1</v>
      </c>
      <c r="C45" s="17" t="s">
        <v>17</v>
      </c>
      <c r="D45" s="22">
        <f>'[1]Quartly SAO'!D70</f>
        <v>0</v>
      </c>
      <c r="E45" s="22">
        <f>'[1]Quartly SAO'!D187</f>
        <v>65.992</v>
      </c>
      <c r="F45" s="21">
        <f>D45-E45</f>
        <v>-65.992</v>
      </c>
      <c r="G45" s="22">
        <f>'[1]Annual (6 Months)'!G44</f>
        <v>23893.483</v>
      </c>
      <c r="H45" s="22">
        <f>'[1]Annual (6 Months)'!H44</f>
        <v>62.977</v>
      </c>
      <c r="I45" s="44">
        <f>G45-H45</f>
        <v>23830.506</v>
      </c>
      <c r="J45" s="23"/>
      <c r="K45" s="23">
        <f aca="true" t="shared" si="6" ref="K45:K51">H45/E45</f>
        <v>0.9543126439568431</v>
      </c>
    </row>
    <row r="46" spans="1:11" ht="39.75" customHeight="1">
      <c r="A46" s="17"/>
      <c r="B46" s="18">
        <v>2</v>
      </c>
      <c r="C46" s="17" t="s">
        <v>18</v>
      </c>
      <c r="D46" s="22">
        <f>'[1]Quartly SAO'!D71</f>
        <v>0</v>
      </c>
      <c r="E46" s="22">
        <f>'[1]Quartly SAO'!D188</f>
        <v>45.223</v>
      </c>
      <c r="F46" s="21">
        <f aca="true" t="shared" si="7" ref="F46:F51">D46-E46</f>
        <v>-45.223</v>
      </c>
      <c r="G46" s="22">
        <f>'[1]Annual (6 Months)'!G45</f>
        <v>0</v>
      </c>
      <c r="H46" s="22">
        <f>'[1]Annual (6 Months)'!H45</f>
        <v>45.123000000000005</v>
      </c>
      <c r="I46" s="21">
        <f aca="true" t="shared" si="8" ref="I46:I54">G46-H46</f>
        <v>-45.123000000000005</v>
      </c>
      <c r="J46" s="23"/>
      <c r="K46" s="23">
        <f t="shared" si="6"/>
        <v>0.9977887358202686</v>
      </c>
    </row>
    <row r="47" spans="1:11" ht="39.75" customHeight="1">
      <c r="A47" s="17"/>
      <c r="B47" s="18">
        <v>3</v>
      </c>
      <c r="C47" s="17" t="s">
        <v>19</v>
      </c>
      <c r="D47" s="22">
        <f>'[1]Quartly SAO'!D72</f>
        <v>164.005</v>
      </c>
      <c r="E47" s="22">
        <f>'[1]Quartly SAO'!D189</f>
        <v>419.413</v>
      </c>
      <c r="F47" s="21">
        <f t="shared" si="7"/>
        <v>-255.40800000000002</v>
      </c>
      <c r="G47" s="22">
        <f>'[1]Annual (6 Months)'!G46</f>
        <v>127.24000000000001</v>
      </c>
      <c r="H47" s="22">
        <f>'[1]Annual (6 Months)'!H46</f>
        <v>320.154</v>
      </c>
      <c r="I47" s="21">
        <f t="shared" si="8"/>
        <v>-192.914</v>
      </c>
      <c r="J47" s="23">
        <f>G47/D47</f>
        <v>0.7758300051827689</v>
      </c>
      <c r="K47" s="23">
        <f t="shared" si="6"/>
        <v>0.7633382846978992</v>
      </c>
    </row>
    <row r="48" spans="1:11" ht="39.75" customHeight="1">
      <c r="A48" s="17"/>
      <c r="B48" s="18">
        <v>4</v>
      </c>
      <c r="C48" s="17" t="s">
        <v>20</v>
      </c>
      <c r="D48" s="22">
        <f>'[1]Quartly SAO'!D73</f>
        <v>0</v>
      </c>
      <c r="E48" s="22">
        <f>'[1]Quartly SAO'!D190</f>
        <v>43.248</v>
      </c>
      <c r="F48" s="21">
        <f t="shared" si="7"/>
        <v>-43.248</v>
      </c>
      <c r="G48" s="22">
        <f>'[1]Annual (6 Months)'!G47</f>
        <v>0</v>
      </c>
      <c r="H48" s="22">
        <f>'[1]Annual (6 Months)'!H47</f>
        <v>30.258000000000003</v>
      </c>
      <c r="I48" s="21">
        <f t="shared" si="8"/>
        <v>-30.258000000000003</v>
      </c>
      <c r="J48" s="23"/>
      <c r="K48" s="23">
        <f t="shared" si="6"/>
        <v>0.6996392896781355</v>
      </c>
    </row>
    <row r="49" spans="1:11" ht="39.75" customHeight="1">
      <c r="A49" s="17"/>
      <c r="B49" s="18">
        <v>5</v>
      </c>
      <c r="C49" s="17" t="s">
        <v>21</v>
      </c>
      <c r="D49" s="22">
        <f>'[1]Quartly SAO'!D74</f>
        <v>0.2</v>
      </c>
      <c r="E49" s="22">
        <f>'[1]Quartly SAO'!D191</f>
        <v>39.72</v>
      </c>
      <c r="F49" s="21">
        <f t="shared" si="7"/>
        <v>-39.519999999999996</v>
      </c>
      <c r="G49" s="22">
        <f>'[1]Annual (6 Months)'!G48</f>
        <v>0.35</v>
      </c>
      <c r="H49" s="22">
        <f>'[1]Annual (6 Months)'!H48</f>
        <v>37.389</v>
      </c>
      <c r="I49" s="21">
        <f t="shared" si="8"/>
        <v>-37.039</v>
      </c>
      <c r="J49" s="23">
        <f>G49/D49</f>
        <v>1.7499999999999998</v>
      </c>
      <c r="K49" s="23">
        <f t="shared" si="6"/>
        <v>0.9413141993957705</v>
      </c>
    </row>
    <row r="50" spans="1:11" ht="39.75" customHeight="1">
      <c r="A50" s="17"/>
      <c r="B50" s="18">
        <v>6</v>
      </c>
      <c r="C50" s="17" t="s">
        <v>22</v>
      </c>
      <c r="D50" s="22">
        <f>'[1]Quartly SAO'!D75</f>
        <v>0</v>
      </c>
      <c r="E50" s="22">
        <f>'[1]Quartly SAO'!D192</f>
        <v>4229.05</v>
      </c>
      <c r="F50" s="21">
        <f t="shared" si="7"/>
        <v>-4229.05</v>
      </c>
      <c r="G50" s="22">
        <f>'[1]Annual (6 Months)'!G49</f>
        <v>15.577</v>
      </c>
      <c r="H50" s="22">
        <f>'[1]Annual (6 Months)'!H49</f>
        <v>3631.353</v>
      </c>
      <c r="I50" s="21">
        <f t="shared" si="8"/>
        <v>-3615.776</v>
      </c>
      <c r="J50" s="23"/>
      <c r="K50" s="23">
        <f t="shared" si="6"/>
        <v>0.858668731748265</v>
      </c>
    </row>
    <row r="51" spans="1:11" ht="39.75" customHeight="1">
      <c r="A51" s="17"/>
      <c r="B51" s="18">
        <v>7</v>
      </c>
      <c r="C51" s="17" t="s">
        <v>23</v>
      </c>
      <c r="D51" s="22">
        <f>'[1]Quartly SAO'!D76</f>
        <v>0</v>
      </c>
      <c r="E51" s="22">
        <f>'[1]Quartly SAO'!D193</f>
        <v>15.16</v>
      </c>
      <c r="F51" s="21">
        <f t="shared" si="7"/>
        <v>-15.16</v>
      </c>
      <c r="G51" s="22">
        <f>'[1]Annual (6 Months)'!G50</f>
        <v>0</v>
      </c>
      <c r="H51" s="22">
        <f>'[1]Annual (6 Months)'!H50</f>
        <v>14.136</v>
      </c>
      <c r="I51" s="21">
        <f t="shared" si="8"/>
        <v>-14.136</v>
      </c>
      <c r="J51" s="23"/>
      <c r="K51" s="23">
        <f t="shared" si="6"/>
        <v>0.9324538258575197</v>
      </c>
    </row>
    <row r="52" spans="1:11" ht="39.75" customHeight="1">
      <c r="A52" s="17"/>
      <c r="B52" s="18">
        <v>8</v>
      </c>
      <c r="C52" s="17" t="s">
        <v>24</v>
      </c>
      <c r="D52" s="22">
        <f>'[1]Quartly SAO'!D77</f>
        <v>0</v>
      </c>
      <c r="E52" s="22">
        <f>'[1]Quartly SAO'!D194</f>
        <v>0</v>
      </c>
      <c r="F52" s="32"/>
      <c r="G52" s="22">
        <f>'[1]Annual (6 Months)'!G51</f>
        <v>0</v>
      </c>
      <c r="H52" s="22">
        <f>'[1]Annual (6 Months)'!H51</f>
        <v>0</v>
      </c>
      <c r="I52" s="21">
        <f t="shared" si="8"/>
        <v>0</v>
      </c>
      <c r="J52" s="23"/>
      <c r="K52" s="23"/>
    </row>
    <row r="53" spans="1:11" s="28" customFormat="1" ht="39.75" customHeight="1">
      <c r="A53" s="17"/>
      <c r="B53" s="18">
        <v>9</v>
      </c>
      <c r="C53" s="17" t="s">
        <v>25</v>
      </c>
      <c r="D53" s="22">
        <f>'[1]Quartly SAO'!D78</f>
        <v>0</v>
      </c>
      <c r="E53" s="22">
        <f>'[1]Quartly SAO'!D195</f>
        <v>314.037</v>
      </c>
      <c r="F53" s="21">
        <f>D53-E53</f>
        <v>-314.037</v>
      </c>
      <c r="G53" s="22">
        <f>'[1]Annual (6 Months)'!G52</f>
        <v>0</v>
      </c>
      <c r="H53" s="22">
        <f>'[1]Annual (6 Months)'!H52</f>
        <v>299.588</v>
      </c>
      <c r="I53" s="21">
        <f t="shared" si="8"/>
        <v>-299.588</v>
      </c>
      <c r="J53" s="23"/>
      <c r="K53" s="23">
        <f aca="true" t="shared" si="9" ref="K53:K60">H53/E53</f>
        <v>0.9539894980527773</v>
      </c>
    </row>
    <row r="54" spans="1:11" s="28" customFormat="1" ht="39.75" customHeight="1">
      <c r="A54" s="31"/>
      <c r="B54" s="18">
        <v>10</v>
      </c>
      <c r="C54" s="17" t="s">
        <v>26</v>
      </c>
      <c r="D54" s="22">
        <f>'[1]Quartly SAO'!D79</f>
        <v>364.095</v>
      </c>
      <c r="E54" s="22">
        <f>'[1]Quartly SAO'!D196</f>
        <v>974.688</v>
      </c>
      <c r="F54" s="21">
        <f>D54-E54</f>
        <v>-610.593</v>
      </c>
      <c r="G54" s="22">
        <f>'[1]Annual (6 Months)'!G53</f>
        <v>145.81</v>
      </c>
      <c r="H54" s="22">
        <f>'[1]Annual (6 Months)'!H53</f>
        <v>428.626</v>
      </c>
      <c r="I54" s="21">
        <f t="shared" si="8"/>
        <v>-282.816</v>
      </c>
      <c r="J54" s="23">
        <f>G54/D54</f>
        <v>0.40047240418022767</v>
      </c>
      <c r="K54" s="23">
        <f t="shared" si="9"/>
        <v>0.43975713253882265</v>
      </c>
    </row>
    <row r="55" spans="1:11" s="28" customFormat="1" ht="39.75" customHeight="1">
      <c r="A55" s="31"/>
      <c r="B55" s="18">
        <v>11</v>
      </c>
      <c r="C55" s="53" t="s">
        <v>27</v>
      </c>
      <c r="D55" s="39">
        <f>D56+D57+D58+D59+D60</f>
        <v>0</v>
      </c>
      <c r="E55" s="39">
        <f aca="true" t="shared" si="10" ref="E55:J55">E56+E57+E58+E59+E60</f>
        <v>821.299</v>
      </c>
      <c r="F55" s="40">
        <f t="shared" si="10"/>
        <v>-821.299</v>
      </c>
      <c r="G55" s="39">
        <f t="shared" si="10"/>
        <v>0</v>
      </c>
      <c r="H55" s="39">
        <f t="shared" si="10"/>
        <v>797.183</v>
      </c>
      <c r="I55" s="40">
        <f t="shared" si="10"/>
        <v>-797.183</v>
      </c>
      <c r="J55" s="40">
        <f t="shared" si="10"/>
        <v>0</v>
      </c>
      <c r="K55" s="26">
        <f t="shared" si="9"/>
        <v>0.9706367595723361</v>
      </c>
    </row>
    <row r="56" spans="1:11" s="28" customFormat="1" ht="39.75" customHeight="1">
      <c r="A56" s="31"/>
      <c r="B56" s="18"/>
      <c r="C56" s="17" t="s">
        <v>28</v>
      </c>
      <c r="D56" s="22">
        <f>'[1]Quartly SAO'!D81</f>
        <v>0</v>
      </c>
      <c r="E56" s="21">
        <f>'[1]Quartly SAO'!D198</f>
        <v>86.845</v>
      </c>
      <c r="F56" s="21">
        <f aca="true" t="shared" si="11" ref="F56:F61">D56-E56</f>
        <v>-86.845</v>
      </c>
      <c r="G56" s="21">
        <f>'[1]Annual (6 Months)'!G55</f>
        <v>0</v>
      </c>
      <c r="H56" s="21">
        <f>'[1]Annual (6 Months)'!H55</f>
        <v>85.95700000000001</v>
      </c>
      <c r="I56" s="21">
        <f aca="true" t="shared" si="12" ref="I56:I61">G56-H56</f>
        <v>-85.95700000000001</v>
      </c>
      <c r="J56" s="21"/>
      <c r="K56" s="23">
        <f t="shared" si="9"/>
        <v>0.9897748862916692</v>
      </c>
    </row>
    <row r="57" spans="1:11" s="28" customFormat="1" ht="39.75" customHeight="1">
      <c r="A57" s="31"/>
      <c r="B57" s="18"/>
      <c r="C57" s="17" t="s">
        <v>37</v>
      </c>
      <c r="D57" s="22">
        <f>'[1]Quartly SAO'!D82</f>
        <v>0</v>
      </c>
      <c r="E57" s="21">
        <f>'[1]Quartly SAO'!D199</f>
        <v>22.265</v>
      </c>
      <c r="F57" s="30">
        <f t="shared" si="11"/>
        <v>-22.265</v>
      </c>
      <c r="G57" s="21">
        <f>'[1]Annual (6 Months)'!G56</f>
        <v>0</v>
      </c>
      <c r="H57" s="21">
        <f>'[1]Annual (6 Months)'!H56</f>
        <v>21.311999999999998</v>
      </c>
      <c r="I57" s="21">
        <f t="shared" si="12"/>
        <v>-21.311999999999998</v>
      </c>
      <c r="J57" s="41"/>
      <c r="K57" s="23">
        <f t="shared" si="9"/>
        <v>0.9571973950145968</v>
      </c>
    </row>
    <row r="58" spans="1:11" s="28" customFormat="1" ht="39.75" customHeight="1">
      <c r="A58" s="31"/>
      <c r="B58" s="17"/>
      <c r="C58" s="31" t="s">
        <v>38</v>
      </c>
      <c r="D58" s="22">
        <f>'[1]Quartly SAO'!D83</f>
        <v>0</v>
      </c>
      <c r="E58" s="21">
        <f>'[1]Quartly SAO'!D200</f>
        <v>18.193</v>
      </c>
      <c r="F58" s="21">
        <f t="shared" si="11"/>
        <v>-18.193</v>
      </c>
      <c r="G58" s="21">
        <f>'[1]Annual (6 Months)'!G57</f>
        <v>0</v>
      </c>
      <c r="H58" s="21">
        <f>'[1]Annual (6 Months)'!H57</f>
        <v>18.031</v>
      </c>
      <c r="I58" s="21">
        <f t="shared" si="12"/>
        <v>-18.031</v>
      </c>
      <c r="J58" s="21"/>
      <c r="K58" s="23">
        <f t="shared" si="9"/>
        <v>0.9910954762820864</v>
      </c>
    </row>
    <row r="59" spans="1:11" s="28" customFormat="1" ht="39.75" customHeight="1">
      <c r="A59" s="31"/>
      <c r="B59" s="31"/>
      <c r="C59" s="31" t="s">
        <v>39</v>
      </c>
      <c r="D59" s="22">
        <f>'[1]Quartly SAO'!D84</f>
        <v>0</v>
      </c>
      <c r="E59" s="21">
        <f>'[1]Quartly SAO'!D201</f>
        <v>393.979</v>
      </c>
      <c r="F59" s="21">
        <f t="shared" si="11"/>
        <v>-393.979</v>
      </c>
      <c r="G59" s="21">
        <f>'[1]Annual (6 Months)'!G58</f>
        <v>0</v>
      </c>
      <c r="H59" s="21">
        <f>'[1]Annual (6 Months)'!H58</f>
        <v>380.10699999999997</v>
      </c>
      <c r="I59" s="21">
        <f t="shared" si="12"/>
        <v>-380.10699999999997</v>
      </c>
      <c r="J59" s="21"/>
      <c r="K59" s="23">
        <f t="shared" si="9"/>
        <v>0.9647900014975417</v>
      </c>
    </row>
    <row r="60" spans="1:11" s="28" customFormat="1" ht="39.75" customHeight="1">
      <c r="A60" s="31"/>
      <c r="B60" s="31"/>
      <c r="C60" s="31" t="s">
        <v>40</v>
      </c>
      <c r="D60" s="22">
        <f>'[1]Quartly SAO'!D85</f>
        <v>0</v>
      </c>
      <c r="E60" s="21">
        <f>'[1]Quartly SAO'!D202</f>
        <v>300.017</v>
      </c>
      <c r="F60" s="21">
        <f t="shared" si="11"/>
        <v>-300.017</v>
      </c>
      <c r="G60" s="21">
        <f>'[1]Annual (6 Months)'!G59</f>
        <v>0</v>
      </c>
      <c r="H60" s="21">
        <f>'[1]Annual (6 Months)'!H59</f>
        <v>291.77599999999995</v>
      </c>
      <c r="I60" s="21">
        <f t="shared" si="12"/>
        <v>-291.77599999999995</v>
      </c>
      <c r="J60" s="21"/>
      <c r="K60" s="23">
        <f t="shared" si="9"/>
        <v>0.972531556545129</v>
      </c>
    </row>
    <row r="61" spans="1:23" ht="39.75" customHeight="1">
      <c r="A61" s="33"/>
      <c r="B61" s="33"/>
      <c r="C61" s="34" t="s">
        <v>33</v>
      </c>
      <c r="D61" s="35">
        <f>SUM(D45:D57)</f>
        <v>528.3</v>
      </c>
      <c r="E61" s="35">
        <f>E45+E46+E47+E48+E49+E50+E51+E52+E53+E54+E55</f>
        <v>6967.830000000001</v>
      </c>
      <c r="F61" s="35">
        <f t="shared" si="11"/>
        <v>-6439.530000000001</v>
      </c>
      <c r="G61" s="35">
        <f>SUM(G45:G57)</f>
        <v>24182.460000000003</v>
      </c>
      <c r="H61" s="35">
        <f>H55+H54+H53+H52+H51+H50+H49+H48+H47+H46+H45</f>
        <v>5666.786999999999</v>
      </c>
      <c r="I61" s="46">
        <f t="shared" si="12"/>
        <v>18515.673000000003</v>
      </c>
      <c r="J61" s="42">
        <f>G61/D61</f>
        <v>45.7741056218058</v>
      </c>
      <c r="K61" s="42">
        <f>H61/E61</f>
        <v>0.8132785960621884</v>
      </c>
      <c r="M61" s="208" t="s">
        <v>34</v>
      </c>
      <c r="N61" s="208"/>
      <c r="O61" s="208"/>
      <c r="P61" s="208"/>
      <c r="Q61" s="208"/>
      <c r="R61" s="208"/>
      <c r="S61" s="208"/>
      <c r="T61" s="208"/>
      <c r="U61" s="208"/>
      <c r="V61" s="208"/>
      <c r="W61" s="208"/>
    </row>
    <row r="62" spans="1:11" ht="39.75" customHeight="1">
      <c r="A62" s="207"/>
      <c r="B62" s="207"/>
      <c r="C62" s="207"/>
      <c r="D62" s="207"/>
      <c r="E62" s="207"/>
      <c r="F62" s="207"/>
      <c r="G62" s="207"/>
      <c r="H62" s="207"/>
      <c r="I62" s="207"/>
      <c r="J62" s="207"/>
      <c r="K62" s="207"/>
    </row>
    <row r="63" spans="1:11" ht="39.75" customHeight="1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</row>
    <row r="64" spans="1:11" ht="39.75" customHeight="1">
      <c r="A64" s="183"/>
      <c r="B64" s="183"/>
      <c r="C64" s="183"/>
      <c r="D64" s="183"/>
      <c r="E64" s="183"/>
      <c r="F64" s="183"/>
      <c r="G64" s="183"/>
      <c r="H64" s="183"/>
      <c r="I64" s="183"/>
      <c r="J64" s="183"/>
      <c r="K64" s="183"/>
    </row>
    <row r="65" spans="1:11" ht="39.75" customHeight="1">
      <c r="A65" s="184" t="s">
        <v>41</v>
      </c>
      <c r="B65" s="184"/>
      <c r="C65" s="184"/>
      <c r="D65" s="184"/>
      <c r="E65" s="184"/>
      <c r="F65" s="184"/>
      <c r="G65" s="184"/>
      <c r="H65" s="184"/>
      <c r="I65" s="184"/>
      <c r="J65" s="184"/>
      <c r="K65" s="184"/>
    </row>
    <row r="66" spans="1:12" ht="39.75" customHeight="1">
      <c r="A66" s="183" t="s">
        <v>46</v>
      </c>
      <c r="B66" s="183"/>
      <c r="C66" s="183"/>
      <c r="D66" s="183"/>
      <c r="E66" s="183"/>
      <c r="F66" s="183"/>
      <c r="G66" s="183"/>
      <c r="H66" s="183"/>
      <c r="I66" s="183"/>
      <c r="J66" s="183"/>
      <c r="K66" s="183"/>
      <c r="L66" s="2"/>
    </row>
    <row r="67" spans="1:11" ht="39.75" customHeight="1">
      <c r="A67" s="183" t="s">
        <v>1</v>
      </c>
      <c r="B67" s="183"/>
      <c r="C67" s="183"/>
      <c r="D67" s="183"/>
      <c r="E67" s="183"/>
      <c r="F67" s="183"/>
      <c r="G67" s="183"/>
      <c r="H67" s="183"/>
      <c r="I67" s="183"/>
      <c r="J67" s="183"/>
      <c r="K67" s="183"/>
    </row>
    <row r="68" spans="1:11" ht="39.75" customHeight="1">
      <c r="A68" s="183" t="s">
        <v>42</v>
      </c>
      <c r="B68" s="183"/>
      <c r="C68" s="183"/>
      <c r="D68" s="183"/>
      <c r="E68" s="183"/>
      <c r="F68" s="183"/>
      <c r="G68" s="183"/>
      <c r="H68" s="183"/>
      <c r="I68" s="183"/>
      <c r="J68" s="183"/>
      <c r="K68" s="183"/>
    </row>
    <row r="69" spans="10:11" ht="39.75" customHeight="1">
      <c r="J69" s="182" t="s">
        <v>3</v>
      </c>
      <c r="K69" s="182"/>
    </row>
    <row r="70" spans="1:11" s="2" customFormat="1" ht="39.75" customHeight="1">
      <c r="A70" s="185" t="s">
        <v>4</v>
      </c>
      <c r="B70" s="186"/>
      <c r="C70" s="3"/>
      <c r="D70" s="191" t="s">
        <v>47</v>
      </c>
      <c r="E70" s="192"/>
      <c r="F70" s="193"/>
      <c r="G70" s="197" t="s">
        <v>48</v>
      </c>
      <c r="H70" s="198"/>
      <c r="I70" s="199"/>
      <c r="J70" s="185" t="s">
        <v>49</v>
      </c>
      <c r="K70" s="186"/>
    </row>
    <row r="71" spans="1:11" s="2" customFormat="1" ht="39.75" customHeight="1">
      <c r="A71" s="187"/>
      <c r="B71" s="188"/>
      <c r="C71" s="4" t="s">
        <v>5</v>
      </c>
      <c r="D71" s="194"/>
      <c r="E71" s="195"/>
      <c r="F71" s="196"/>
      <c r="G71" s="200"/>
      <c r="H71" s="201"/>
      <c r="I71" s="202"/>
      <c r="J71" s="189"/>
      <c r="K71" s="190"/>
    </row>
    <row r="72" spans="1:11" s="2" customFormat="1" ht="39.75" customHeight="1">
      <c r="A72" s="187"/>
      <c r="B72" s="188"/>
      <c r="C72" s="4" t="s">
        <v>6</v>
      </c>
      <c r="D72" s="203" t="s">
        <v>7</v>
      </c>
      <c r="E72" s="203" t="s">
        <v>8</v>
      </c>
      <c r="F72" s="4" t="s">
        <v>9</v>
      </c>
      <c r="G72" s="203" t="s">
        <v>7</v>
      </c>
      <c r="H72" s="203" t="s">
        <v>8</v>
      </c>
      <c r="I72" s="4" t="s">
        <v>9</v>
      </c>
      <c r="J72" s="5" t="s">
        <v>10</v>
      </c>
      <c r="K72" s="5" t="s">
        <v>11</v>
      </c>
    </row>
    <row r="73" spans="1:11" s="2" customFormat="1" ht="39.75" customHeight="1">
      <c r="A73" s="189"/>
      <c r="B73" s="190"/>
      <c r="C73" s="6"/>
      <c r="D73" s="204"/>
      <c r="E73" s="204"/>
      <c r="F73" s="7" t="s">
        <v>12</v>
      </c>
      <c r="G73" s="204"/>
      <c r="H73" s="204"/>
      <c r="I73" s="7" t="s">
        <v>12</v>
      </c>
      <c r="J73" s="8" t="s">
        <v>13</v>
      </c>
      <c r="K73" s="8" t="s">
        <v>13</v>
      </c>
    </row>
    <row r="74" spans="1:11" s="2" customFormat="1" ht="39.75" customHeight="1">
      <c r="A74" s="205">
        <v>1</v>
      </c>
      <c r="B74" s="206"/>
      <c r="C74" s="9">
        <v>2</v>
      </c>
      <c r="D74" s="9">
        <v>3</v>
      </c>
      <c r="E74" s="9">
        <v>4</v>
      </c>
      <c r="F74" s="9">
        <v>5</v>
      </c>
      <c r="G74" s="9">
        <v>6</v>
      </c>
      <c r="H74" s="9">
        <v>7</v>
      </c>
      <c r="I74" s="9">
        <v>8</v>
      </c>
      <c r="J74" s="10" t="s">
        <v>14</v>
      </c>
      <c r="K74" s="10" t="s">
        <v>15</v>
      </c>
    </row>
    <row r="75" spans="1:11" ht="39.75" customHeight="1">
      <c r="A75" s="11">
        <v>4</v>
      </c>
      <c r="B75" s="12"/>
      <c r="C75" s="12" t="s">
        <v>16</v>
      </c>
      <c r="D75" s="21"/>
      <c r="E75" s="32"/>
      <c r="F75" s="21"/>
      <c r="G75" s="21"/>
      <c r="H75" s="21"/>
      <c r="I75" s="43"/>
      <c r="J75" s="21"/>
      <c r="K75" s="21"/>
    </row>
    <row r="76" spans="1:11" ht="39.75" customHeight="1">
      <c r="A76" s="17"/>
      <c r="B76" s="18">
        <v>1</v>
      </c>
      <c r="C76" s="17" t="s">
        <v>17</v>
      </c>
      <c r="D76" s="22">
        <f>'[1]Quartly SAO'!D99</f>
        <v>0</v>
      </c>
      <c r="E76" s="21">
        <f>'[1]WC  (legal)'!E352</f>
        <v>0</v>
      </c>
      <c r="F76" s="21">
        <f>D76-E76</f>
        <v>0</v>
      </c>
      <c r="G76" s="22">
        <f>'[1]Annual (6 Months)'!G76</f>
        <v>0</v>
      </c>
      <c r="H76" s="21">
        <f>'[1]WC  (legal)'!H352</f>
        <v>0</v>
      </c>
      <c r="I76" s="21">
        <f>G76-H76</f>
        <v>0</v>
      </c>
      <c r="J76" s="21"/>
      <c r="K76" s="21"/>
    </row>
    <row r="77" spans="1:11" ht="39.75" customHeight="1">
      <c r="A77" s="17"/>
      <c r="B77" s="18">
        <v>2</v>
      </c>
      <c r="C77" s="17" t="s">
        <v>18</v>
      </c>
      <c r="D77" s="22">
        <f>'[1]Quartly SAO'!D100</f>
        <v>0</v>
      </c>
      <c r="E77" s="21"/>
      <c r="F77" s="21"/>
      <c r="G77" s="22">
        <f>'[1]Annual (6 Months)'!G77</f>
        <v>0</v>
      </c>
      <c r="H77" s="21">
        <f>'[1]WC  (legal)'!H353</f>
        <v>0</v>
      </c>
      <c r="I77" s="21"/>
      <c r="J77" s="21"/>
      <c r="K77" s="21"/>
    </row>
    <row r="78" spans="1:11" ht="39.75" customHeight="1">
      <c r="A78" s="17"/>
      <c r="B78" s="18">
        <v>3</v>
      </c>
      <c r="C78" s="17" t="s">
        <v>19</v>
      </c>
      <c r="D78" s="22">
        <f>'[1]Quartly SAO'!D101</f>
        <v>246.008</v>
      </c>
      <c r="E78" s="22">
        <f>'[1]WC  (legal)'!E353</f>
        <v>0</v>
      </c>
      <c r="F78" s="44">
        <f>D78-E78</f>
        <v>246.008</v>
      </c>
      <c r="G78" s="22">
        <f>'[1]Annual (6 Months)'!G78</f>
        <v>190.409</v>
      </c>
      <c r="H78" s="21">
        <f>'[1]WC  (legal)'!H354</f>
        <v>0</v>
      </c>
      <c r="I78" s="44">
        <f>G78-H78</f>
        <v>190.409</v>
      </c>
      <c r="J78" s="38">
        <f>G78/D78</f>
        <v>0.7739951546291177</v>
      </c>
      <c r="K78" s="22">
        <f>'[1]WC  (legal)'!K353</f>
        <v>0</v>
      </c>
    </row>
    <row r="79" spans="1:11" ht="39.75" customHeight="1">
      <c r="A79" s="17"/>
      <c r="B79" s="18">
        <v>4</v>
      </c>
      <c r="C79" s="17" t="s">
        <v>20</v>
      </c>
      <c r="D79" s="22">
        <f>'[1]Quartly SAO'!D102</f>
        <v>0</v>
      </c>
      <c r="E79" s="21">
        <f>'[1]WC  (legal)'!E355</f>
        <v>0</v>
      </c>
      <c r="F79" s="44">
        <f>D79-E79</f>
        <v>0</v>
      </c>
      <c r="G79" s="22">
        <f>'[1]Annual (6 Months)'!G79</f>
        <v>0</v>
      </c>
      <c r="H79" s="21">
        <f>'[1]WC  (legal)'!H355</f>
        <v>0</v>
      </c>
      <c r="I79" s="44">
        <f>G79-H79</f>
        <v>0</v>
      </c>
      <c r="J79" s="23"/>
      <c r="K79" s="21"/>
    </row>
    <row r="80" spans="1:11" ht="39.75" customHeight="1">
      <c r="A80" s="17"/>
      <c r="B80" s="18">
        <v>5</v>
      </c>
      <c r="C80" s="17" t="s">
        <v>21</v>
      </c>
      <c r="D80" s="22">
        <f>'[1]Quartly SAO'!D103</f>
        <v>0</v>
      </c>
      <c r="E80" s="21">
        <f>'[1]WC  (legal)'!E356</f>
        <v>0</v>
      </c>
      <c r="F80" s="44">
        <f>D80-E80</f>
        <v>0</v>
      </c>
      <c r="G80" s="22">
        <f>'[1]Annual (6 Months)'!G80</f>
        <v>0</v>
      </c>
      <c r="H80" s="21">
        <f>'[1]WC  (legal)'!H356</f>
        <v>0</v>
      </c>
      <c r="I80" s="44">
        <f>G80-H80</f>
        <v>0</v>
      </c>
      <c r="J80" s="23"/>
      <c r="K80" s="21"/>
    </row>
    <row r="81" spans="1:11" ht="39.75" customHeight="1">
      <c r="A81" s="17"/>
      <c r="B81" s="18">
        <v>6</v>
      </c>
      <c r="C81" s="17" t="s">
        <v>22</v>
      </c>
      <c r="D81" s="22">
        <f>'[1]Quartly SAO'!D104</f>
        <v>0</v>
      </c>
      <c r="E81" s="21">
        <f>'[1]WC  (legal)'!E357</f>
        <v>0</v>
      </c>
      <c r="F81" s="44">
        <f>D81-E81</f>
        <v>0</v>
      </c>
      <c r="G81" s="22">
        <f>'[1]Annual (6 Months)'!G81</f>
        <v>0</v>
      </c>
      <c r="H81" s="21">
        <f>'[1]WC  (legal)'!H357</f>
        <v>0</v>
      </c>
      <c r="I81" s="44">
        <f>G81-H81</f>
        <v>0</v>
      </c>
      <c r="J81" s="23"/>
      <c r="K81" s="21"/>
    </row>
    <row r="82" spans="1:11" ht="39.75" customHeight="1">
      <c r="A82" s="17"/>
      <c r="B82" s="18">
        <v>7</v>
      </c>
      <c r="C82" s="17" t="s">
        <v>23</v>
      </c>
      <c r="D82" s="22">
        <f>'[1]Quartly SAO'!D105</f>
        <v>0</v>
      </c>
      <c r="E82" s="21">
        <f>'[1]WC  (legal)'!E358</f>
        <v>0</v>
      </c>
      <c r="F82" s="44">
        <f>D82-E82</f>
        <v>0</v>
      </c>
      <c r="G82" s="22">
        <f>'[1]Annual (6 Months)'!G82</f>
        <v>0</v>
      </c>
      <c r="H82" s="21">
        <f>'[1]WC  (legal)'!H358</f>
        <v>0</v>
      </c>
      <c r="I82" s="44">
        <f>G82-H82</f>
        <v>0</v>
      </c>
      <c r="J82" s="23"/>
      <c r="K82" s="21"/>
    </row>
    <row r="83" spans="1:11" ht="39.75" customHeight="1">
      <c r="A83" s="17"/>
      <c r="B83" s="18">
        <v>8</v>
      </c>
      <c r="C83" s="17" t="s">
        <v>24</v>
      </c>
      <c r="D83" s="22">
        <f>'[1]Quartly SAO'!D106</f>
        <v>0</v>
      </c>
      <c r="E83" s="21">
        <f>'[1]WC  (legal)'!E359</f>
        <v>0</v>
      </c>
      <c r="F83" s="44">
        <f>D83-E83</f>
        <v>0</v>
      </c>
      <c r="G83" s="22">
        <f>'[1]Annual (6 Months)'!G83</f>
        <v>0</v>
      </c>
      <c r="H83" s="21">
        <f>'[1]WC  (legal)'!H359</f>
        <v>0</v>
      </c>
      <c r="I83" s="44">
        <f>G83-H83</f>
        <v>0</v>
      </c>
      <c r="J83" s="23"/>
      <c r="K83" s="21"/>
    </row>
    <row r="84" spans="1:11" ht="39.75" customHeight="1">
      <c r="A84" s="17"/>
      <c r="B84" s="18">
        <v>9</v>
      </c>
      <c r="C84" s="17" t="s">
        <v>25</v>
      </c>
      <c r="D84" s="22">
        <f>'[1]Quartly SAO'!D107</f>
        <v>0</v>
      </c>
      <c r="E84" s="21"/>
      <c r="F84" s="44"/>
      <c r="G84" s="22">
        <f>'[1]Annual (6 Months)'!G84</f>
        <v>0</v>
      </c>
      <c r="H84" s="21">
        <f>'[1]WC  (legal)'!H360</f>
        <v>0</v>
      </c>
      <c r="I84" s="44"/>
      <c r="J84" s="38"/>
      <c r="K84" s="21"/>
    </row>
    <row r="85" spans="1:11" ht="39.75" customHeight="1">
      <c r="A85" s="31"/>
      <c r="B85" s="18">
        <v>10</v>
      </c>
      <c r="C85" s="17" t="s">
        <v>26</v>
      </c>
      <c r="D85" s="22">
        <f>'[1]Quartly SAO'!D108</f>
        <v>546.143</v>
      </c>
      <c r="E85" s="22">
        <f>'[1]WC  (legal)'!E360</f>
        <v>0</v>
      </c>
      <c r="F85" s="44">
        <f>D85-E85</f>
        <v>546.143</v>
      </c>
      <c r="G85" s="22">
        <f>'[1]Annual (6 Months)'!G85</f>
        <v>218.714</v>
      </c>
      <c r="H85" s="21">
        <f>'[1]WC  (legal)'!H361</f>
        <v>0</v>
      </c>
      <c r="I85" s="44">
        <f>G85-H85</f>
        <v>218.714</v>
      </c>
      <c r="J85" s="38">
        <f>G85/D85</f>
        <v>0.40047020652100274</v>
      </c>
      <c r="K85" s="22">
        <f>'[1]WC  (legal)'!K360</f>
        <v>0</v>
      </c>
    </row>
    <row r="86" spans="1:11" ht="39.75" customHeight="1">
      <c r="A86" s="31"/>
      <c r="B86" s="18">
        <v>11</v>
      </c>
      <c r="C86" s="53" t="s">
        <v>27</v>
      </c>
      <c r="D86" s="40"/>
      <c r="E86" s="32"/>
      <c r="F86" s="44">
        <f>D86-E86</f>
        <v>0</v>
      </c>
      <c r="G86" s="21"/>
      <c r="H86" s="21"/>
      <c r="I86" s="44">
        <f>G86-H86</f>
        <v>0</v>
      </c>
      <c r="J86" s="23"/>
      <c r="K86" s="21"/>
    </row>
    <row r="87" spans="1:11" ht="39.75" customHeight="1">
      <c r="A87" s="31"/>
      <c r="B87" s="18"/>
      <c r="C87" s="17" t="s">
        <v>28</v>
      </c>
      <c r="D87" s="22">
        <f>'[1]Quartly SAO'!D110</f>
        <v>0</v>
      </c>
      <c r="E87" s="32"/>
      <c r="F87" s="44"/>
      <c r="G87" s="21"/>
      <c r="H87" s="21"/>
      <c r="I87" s="44"/>
      <c r="J87" s="23"/>
      <c r="K87" s="41"/>
    </row>
    <row r="88" spans="1:11" ht="39.75" customHeight="1">
      <c r="A88" s="31"/>
      <c r="B88" s="18"/>
      <c r="C88" s="17" t="s">
        <v>37</v>
      </c>
      <c r="D88" s="22">
        <f>'[1]Quartly SAO'!D111</f>
        <v>0</v>
      </c>
      <c r="E88" s="40"/>
      <c r="F88" s="45"/>
      <c r="G88" s="40"/>
      <c r="H88" s="40"/>
      <c r="I88" s="45"/>
      <c r="J88" s="23"/>
      <c r="K88" s="21"/>
    </row>
    <row r="89" spans="1:11" ht="39.75" customHeight="1">
      <c r="A89" s="31"/>
      <c r="B89" s="17"/>
      <c r="C89" s="31" t="s">
        <v>38</v>
      </c>
      <c r="D89" s="22">
        <f>'[1]Quartly SAO'!D112</f>
        <v>0</v>
      </c>
      <c r="E89" s="32"/>
      <c r="F89" s="44">
        <f>D89-E89</f>
        <v>0</v>
      </c>
      <c r="G89" s="32"/>
      <c r="H89" s="32"/>
      <c r="I89" s="44">
        <f>G89-H89</f>
        <v>0</v>
      </c>
      <c r="J89" s="23"/>
      <c r="K89" s="21"/>
    </row>
    <row r="90" spans="1:11" ht="39.75" customHeight="1">
      <c r="A90" s="31"/>
      <c r="B90" s="31"/>
      <c r="C90" s="31" t="s">
        <v>39</v>
      </c>
      <c r="D90" s="22">
        <f>'[1]Quartly SAO'!D113</f>
        <v>0</v>
      </c>
      <c r="E90" s="32"/>
      <c r="F90" s="44">
        <f>D90-E90</f>
        <v>0</v>
      </c>
      <c r="G90" s="32"/>
      <c r="H90" s="32"/>
      <c r="I90" s="44">
        <f>G90-H90</f>
        <v>0</v>
      </c>
      <c r="J90" s="23"/>
      <c r="K90" s="21"/>
    </row>
    <row r="91" spans="1:11" ht="39.75" customHeight="1">
      <c r="A91" s="31"/>
      <c r="B91" s="31"/>
      <c r="C91" s="31" t="s">
        <v>40</v>
      </c>
      <c r="D91" s="22">
        <f>'[1]Quartly SAO'!D114</f>
        <v>0</v>
      </c>
      <c r="E91" s="32"/>
      <c r="F91" s="44">
        <f>D91-E91</f>
        <v>0</v>
      </c>
      <c r="G91" s="32"/>
      <c r="H91" s="32"/>
      <c r="I91" s="44">
        <f>G91-H91</f>
        <v>0</v>
      </c>
      <c r="J91" s="23"/>
      <c r="K91" s="21"/>
    </row>
    <row r="92" spans="1:11" ht="39.75" customHeight="1">
      <c r="A92" s="33"/>
      <c r="B92" s="33"/>
      <c r="C92" s="34" t="s">
        <v>33</v>
      </c>
      <c r="D92" s="35">
        <f>SUM(D76:D88)</f>
        <v>792.1510000000001</v>
      </c>
      <c r="E92" s="35">
        <f>E88+E87+E86+E84+E82+E81+E80+E79+E78+E77+E76</f>
        <v>0</v>
      </c>
      <c r="F92" s="46">
        <f>D92-E92</f>
        <v>792.1510000000001</v>
      </c>
      <c r="G92" s="35">
        <f>G86+G85+G84+G83+G82+G81+G80+G79+G78+G77+G76</f>
        <v>409.123</v>
      </c>
      <c r="H92" s="35">
        <f>H88+H87+H86+H84+H82+H81+H80+H79+H78+H77+H76</f>
        <v>0</v>
      </c>
      <c r="I92" s="46">
        <f>G92-H92</f>
        <v>409.123</v>
      </c>
      <c r="J92" s="47">
        <f>G92/D92</f>
        <v>0.5164709758619253</v>
      </c>
      <c r="K92" s="35"/>
    </row>
    <row r="93" spans="1:11" ht="39.75" customHeight="1">
      <c r="A93" s="207"/>
      <c r="B93" s="207"/>
      <c r="C93" s="207"/>
      <c r="D93" s="207"/>
      <c r="E93" s="207"/>
      <c r="F93" s="207"/>
      <c r="G93" s="207"/>
      <c r="H93" s="207"/>
      <c r="I93" s="207"/>
      <c r="J93" s="207"/>
      <c r="K93" s="207"/>
    </row>
    <row r="94" spans="1:11" ht="39.75" customHeight="1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</row>
    <row r="95" spans="2:11" ht="39.75" customHeight="1">
      <c r="B95" s="2"/>
      <c r="C95" s="2"/>
      <c r="D95" s="2"/>
      <c r="E95" s="183"/>
      <c r="F95" s="183"/>
      <c r="G95" s="2"/>
      <c r="H95" s="2"/>
      <c r="I95" s="2"/>
      <c r="J95" s="183" t="s">
        <v>43</v>
      </c>
      <c r="K95" s="183"/>
    </row>
    <row r="96" spans="2:11" ht="39.75" customHeight="1">
      <c r="B96" s="52"/>
      <c r="C96" s="52"/>
      <c r="D96" s="52"/>
      <c r="E96" s="184" t="s">
        <v>45</v>
      </c>
      <c r="F96" s="184"/>
      <c r="G96" s="52"/>
      <c r="H96" s="52"/>
      <c r="I96" s="52"/>
      <c r="J96" s="52"/>
      <c r="K96" s="52"/>
    </row>
    <row r="97" spans="1:12" ht="39.75" customHeight="1">
      <c r="A97" s="183" t="s">
        <v>46</v>
      </c>
      <c r="B97" s="183"/>
      <c r="C97" s="183"/>
      <c r="D97" s="183"/>
      <c r="E97" s="183"/>
      <c r="F97" s="183"/>
      <c r="G97" s="183"/>
      <c r="H97" s="183"/>
      <c r="I97" s="183"/>
      <c r="J97" s="183"/>
      <c r="K97" s="183"/>
      <c r="L97" s="2"/>
    </row>
    <row r="98" spans="1:11" ht="39.75" customHeight="1">
      <c r="A98" s="183" t="s">
        <v>1</v>
      </c>
      <c r="B98" s="183"/>
      <c r="C98" s="183"/>
      <c r="D98" s="183"/>
      <c r="E98" s="183"/>
      <c r="F98" s="183"/>
      <c r="G98" s="183"/>
      <c r="H98" s="183"/>
      <c r="I98" s="183"/>
      <c r="J98" s="183"/>
      <c r="K98" s="183"/>
    </row>
    <row r="99" spans="1:11" ht="39.75" customHeight="1">
      <c r="A99" s="183" t="s">
        <v>44</v>
      </c>
      <c r="B99" s="183"/>
      <c r="C99" s="183"/>
      <c r="D99" s="183"/>
      <c r="E99" s="183"/>
      <c r="F99" s="183"/>
      <c r="G99" s="183"/>
      <c r="H99" s="183"/>
      <c r="I99" s="183"/>
      <c r="J99" s="183"/>
      <c r="K99" s="183"/>
    </row>
    <row r="100" spans="10:11" ht="39.75" customHeight="1">
      <c r="J100" s="182" t="s">
        <v>3</v>
      </c>
      <c r="K100" s="182"/>
    </row>
    <row r="101" spans="1:11" s="2" customFormat="1" ht="39.75" customHeight="1">
      <c r="A101" s="185" t="s">
        <v>4</v>
      </c>
      <c r="B101" s="186"/>
      <c r="C101" s="3"/>
      <c r="D101" s="191" t="s">
        <v>47</v>
      </c>
      <c r="E101" s="192"/>
      <c r="F101" s="193"/>
      <c r="G101" s="197" t="s">
        <v>48</v>
      </c>
      <c r="H101" s="198"/>
      <c r="I101" s="199"/>
      <c r="J101" s="185" t="s">
        <v>49</v>
      </c>
      <c r="K101" s="186"/>
    </row>
    <row r="102" spans="1:11" s="2" customFormat="1" ht="39.75" customHeight="1">
      <c r="A102" s="187"/>
      <c r="B102" s="188"/>
      <c r="C102" s="4" t="s">
        <v>5</v>
      </c>
      <c r="D102" s="194"/>
      <c r="E102" s="195"/>
      <c r="F102" s="196"/>
      <c r="G102" s="200"/>
      <c r="H102" s="201"/>
      <c r="I102" s="202"/>
      <c r="J102" s="189"/>
      <c r="K102" s="190"/>
    </row>
    <row r="103" spans="1:11" s="2" customFormat="1" ht="39.75" customHeight="1">
      <c r="A103" s="187"/>
      <c r="B103" s="188"/>
      <c r="C103" s="4" t="s">
        <v>6</v>
      </c>
      <c r="D103" s="203" t="s">
        <v>7</v>
      </c>
      <c r="E103" s="203" t="s">
        <v>8</v>
      </c>
      <c r="F103" s="4" t="s">
        <v>9</v>
      </c>
      <c r="G103" s="203" t="s">
        <v>7</v>
      </c>
      <c r="H103" s="203" t="s">
        <v>8</v>
      </c>
      <c r="I103" s="4" t="s">
        <v>9</v>
      </c>
      <c r="J103" s="5" t="s">
        <v>10</v>
      </c>
      <c r="K103" s="5" t="s">
        <v>11</v>
      </c>
    </row>
    <row r="104" spans="1:11" s="2" customFormat="1" ht="39.75" customHeight="1">
      <c r="A104" s="189"/>
      <c r="B104" s="190"/>
      <c r="C104" s="6"/>
      <c r="D104" s="204"/>
      <c r="E104" s="204"/>
      <c r="F104" s="7" t="s">
        <v>12</v>
      </c>
      <c r="G104" s="204"/>
      <c r="H104" s="204"/>
      <c r="I104" s="7" t="s">
        <v>12</v>
      </c>
      <c r="J104" s="8" t="s">
        <v>13</v>
      </c>
      <c r="K104" s="8" t="s">
        <v>13</v>
      </c>
    </row>
    <row r="105" spans="1:11" s="2" customFormat="1" ht="39.75" customHeight="1">
      <c r="A105" s="205">
        <v>1</v>
      </c>
      <c r="B105" s="206"/>
      <c r="C105" s="9">
        <v>2</v>
      </c>
      <c r="D105" s="9">
        <v>3</v>
      </c>
      <c r="E105" s="9">
        <v>4</v>
      </c>
      <c r="F105" s="9">
        <v>5</v>
      </c>
      <c r="G105" s="9">
        <v>6</v>
      </c>
      <c r="H105" s="9">
        <v>7</v>
      </c>
      <c r="I105" s="9">
        <v>8</v>
      </c>
      <c r="J105" s="10" t="s">
        <v>14</v>
      </c>
      <c r="K105" s="10" t="s">
        <v>15</v>
      </c>
    </row>
    <row r="106" spans="1:11" ht="39.75" customHeight="1">
      <c r="A106" s="49">
        <v>1</v>
      </c>
      <c r="B106" s="12"/>
      <c r="C106" s="12" t="s">
        <v>16</v>
      </c>
      <c r="D106" s="13"/>
      <c r="E106" s="14"/>
      <c r="F106" s="13"/>
      <c r="G106" s="13"/>
      <c r="H106" s="13"/>
      <c r="I106" s="15"/>
      <c r="J106" s="38"/>
      <c r="K106" s="38"/>
    </row>
    <row r="107" spans="1:11" ht="39.75" customHeight="1">
      <c r="A107" s="17"/>
      <c r="B107" s="18">
        <v>1</v>
      </c>
      <c r="C107" s="17" t="s">
        <v>17</v>
      </c>
      <c r="D107" s="22">
        <f aca="true" t="shared" si="13" ref="D107:D116">D14+D45+D76</f>
        <v>0</v>
      </c>
      <c r="E107" s="22">
        <f aca="true" t="shared" si="14" ref="E107:E116">E76+E45+E14</f>
        <v>4127.067</v>
      </c>
      <c r="F107" s="21">
        <f>D107-E107</f>
        <v>-4127.067</v>
      </c>
      <c r="G107" s="22">
        <f aca="true" t="shared" si="15" ref="G107:G116">G14+G45+G76</f>
        <v>23918.817</v>
      </c>
      <c r="H107" s="22">
        <f aca="true" t="shared" si="16" ref="H107:H116">H76+H45+H14</f>
        <v>2324.009</v>
      </c>
      <c r="I107" s="21">
        <f>G107-H107</f>
        <v>21594.807999999997</v>
      </c>
      <c r="J107" s="38"/>
      <c r="K107" s="38">
        <f>H107/E107</f>
        <v>0.5631139499310285</v>
      </c>
    </row>
    <row r="108" spans="1:11" ht="39.75" customHeight="1">
      <c r="A108" s="17"/>
      <c r="B108" s="18">
        <v>2</v>
      </c>
      <c r="C108" s="17" t="s">
        <v>18</v>
      </c>
      <c r="D108" s="22">
        <f t="shared" si="13"/>
        <v>12</v>
      </c>
      <c r="E108" s="22">
        <f t="shared" si="14"/>
        <v>1053.058</v>
      </c>
      <c r="F108" s="21">
        <f aca="true" t="shared" si="17" ref="F108:F116">D108-E108</f>
        <v>-1041.058</v>
      </c>
      <c r="G108" s="22">
        <f t="shared" si="15"/>
        <v>12.212</v>
      </c>
      <c r="H108" s="22">
        <f t="shared" si="16"/>
        <v>757.1990000000001</v>
      </c>
      <c r="I108" s="21">
        <f aca="true" t="shared" si="18" ref="I108:I116">G108-H108</f>
        <v>-744.9870000000001</v>
      </c>
      <c r="J108" s="38">
        <f aca="true" t="shared" si="19" ref="J108:K123">G108/D108</f>
        <v>1.0176666666666667</v>
      </c>
      <c r="K108" s="23">
        <f t="shared" si="19"/>
        <v>0.7190477637509046</v>
      </c>
    </row>
    <row r="109" spans="1:11" ht="39.75" customHeight="1">
      <c r="A109" s="17"/>
      <c r="B109" s="18">
        <v>3</v>
      </c>
      <c r="C109" s="17" t="s">
        <v>19</v>
      </c>
      <c r="D109" s="22">
        <f t="shared" si="13"/>
        <v>415.51300000000003</v>
      </c>
      <c r="E109" s="22">
        <f t="shared" si="14"/>
        <v>1054.385</v>
      </c>
      <c r="F109" s="21">
        <f t="shared" si="17"/>
        <v>-638.872</v>
      </c>
      <c r="G109" s="22">
        <f t="shared" si="15"/>
        <v>326.225</v>
      </c>
      <c r="H109" s="22">
        <f t="shared" si="16"/>
        <v>959.3979999999999</v>
      </c>
      <c r="I109" s="21">
        <f t="shared" si="18"/>
        <v>-633.1729999999999</v>
      </c>
      <c r="J109" s="38">
        <f t="shared" si="19"/>
        <v>0.7851138231535475</v>
      </c>
      <c r="K109" s="23">
        <f t="shared" si="19"/>
        <v>0.9099124133973833</v>
      </c>
    </row>
    <row r="110" spans="1:11" ht="39.75" customHeight="1">
      <c r="A110" s="17"/>
      <c r="B110" s="18">
        <v>4</v>
      </c>
      <c r="C110" s="17" t="s">
        <v>20</v>
      </c>
      <c r="D110" s="22">
        <f t="shared" si="13"/>
        <v>1.27</v>
      </c>
      <c r="E110" s="22">
        <f t="shared" si="14"/>
        <v>4826.571999999999</v>
      </c>
      <c r="F110" s="21">
        <f t="shared" si="17"/>
        <v>-4825.301999999999</v>
      </c>
      <c r="G110" s="22">
        <f t="shared" si="15"/>
        <v>2.195</v>
      </c>
      <c r="H110" s="22">
        <f t="shared" si="16"/>
        <v>4332.959</v>
      </c>
      <c r="I110" s="21">
        <f t="shared" si="18"/>
        <v>-4330.764</v>
      </c>
      <c r="J110" s="38">
        <f t="shared" si="19"/>
        <v>1.7283464566929132</v>
      </c>
      <c r="K110" s="23">
        <f t="shared" si="19"/>
        <v>0.8977301074137091</v>
      </c>
    </row>
    <row r="111" spans="1:11" ht="39.75" customHeight="1">
      <c r="A111" s="17"/>
      <c r="B111" s="18">
        <v>5</v>
      </c>
      <c r="C111" s="17" t="s">
        <v>21</v>
      </c>
      <c r="D111" s="22">
        <f t="shared" si="13"/>
        <v>0.4</v>
      </c>
      <c r="E111" s="22">
        <f t="shared" si="14"/>
        <v>2892.848</v>
      </c>
      <c r="F111" s="21">
        <f t="shared" si="17"/>
        <v>-2892.448</v>
      </c>
      <c r="G111" s="22">
        <f t="shared" si="15"/>
        <v>6.555</v>
      </c>
      <c r="H111" s="22">
        <f t="shared" si="16"/>
        <v>2536.9620000000004</v>
      </c>
      <c r="I111" s="21">
        <f t="shared" si="18"/>
        <v>-2530.4070000000006</v>
      </c>
      <c r="J111" s="38">
        <f t="shared" si="19"/>
        <v>16.3875</v>
      </c>
      <c r="K111" s="23">
        <f t="shared" si="19"/>
        <v>0.876977290199831</v>
      </c>
    </row>
    <row r="112" spans="1:11" ht="39.75" customHeight="1">
      <c r="A112" s="17"/>
      <c r="B112" s="18">
        <v>6</v>
      </c>
      <c r="C112" s="17" t="s">
        <v>22</v>
      </c>
      <c r="D112" s="22">
        <f t="shared" si="13"/>
        <v>140</v>
      </c>
      <c r="E112" s="22">
        <f t="shared" si="14"/>
        <v>12109.35</v>
      </c>
      <c r="F112" s="21">
        <f t="shared" si="17"/>
        <v>-11969.35</v>
      </c>
      <c r="G112" s="22">
        <f t="shared" si="15"/>
        <v>177.683</v>
      </c>
      <c r="H112" s="22">
        <f t="shared" si="16"/>
        <v>12077.159</v>
      </c>
      <c r="I112" s="21">
        <f t="shared" si="18"/>
        <v>-11899.475999999999</v>
      </c>
      <c r="J112" s="38">
        <f t="shared" si="19"/>
        <v>1.2691642857142857</v>
      </c>
      <c r="K112" s="23">
        <f t="shared" si="19"/>
        <v>0.9973416409633877</v>
      </c>
    </row>
    <row r="113" spans="1:11" ht="39.75" customHeight="1">
      <c r="A113" s="17"/>
      <c r="B113" s="18">
        <v>7</v>
      </c>
      <c r="C113" s="17" t="s">
        <v>23</v>
      </c>
      <c r="D113" s="22">
        <f t="shared" si="13"/>
        <v>0.03</v>
      </c>
      <c r="E113" s="22">
        <f t="shared" si="14"/>
        <v>430.096</v>
      </c>
      <c r="F113" s="21">
        <f t="shared" si="17"/>
        <v>-430.06600000000003</v>
      </c>
      <c r="G113" s="22">
        <f t="shared" si="15"/>
        <v>0.03</v>
      </c>
      <c r="H113" s="22">
        <f t="shared" si="16"/>
        <v>427.028</v>
      </c>
      <c r="I113" s="21">
        <f t="shared" si="18"/>
        <v>-426.99800000000005</v>
      </c>
      <c r="J113" s="38">
        <f t="shared" si="19"/>
        <v>1</v>
      </c>
      <c r="K113" s="23">
        <f t="shared" si="19"/>
        <v>0.9928667088277966</v>
      </c>
    </row>
    <row r="114" spans="1:11" ht="39.75" customHeight="1">
      <c r="A114" s="17"/>
      <c r="B114" s="18">
        <v>8</v>
      </c>
      <c r="C114" s="17" t="s">
        <v>24</v>
      </c>
      <c r="D114" s="22">
        <f t="shared" si="13"/>
        <v>0</v>
      </c>
      <c r="E114" s="22">
        <f t="shared" si="14"/>
        <v>4495.672</v>
      </c>
      <c r="F114" s="21">
        <f t="shared" si="17"/>
        <v>-4495.672</v>
      </c>
      <c r="G114" s="22">
        <f t="shared" si="15"/>
        <v>2.015</v>
      </c>
      <c r="H114" s="22">
        <f t="shared" si="16"/>
        <v>3439.542</v>
      </c>
      <c r="I114" s="21">
        <f t="shared" si="18"/>
        <v>-3437.527</v>
      </c>
      <c r="J114" s="38"/>
      <c r="K114" s="23">
        <f t="shared" si="19"/>
        <v>0.7650785021683078</v>
      </c>
    </row>
    <row r="115" spans="1:11" s="28" customFormat="1" ht="39.75" customHeight="1">
      <c r="A115" s="17"/>
      <c r="B115" s="18">
        <v>9</v>
      </c>
      <c r="C115" s="17" t="s">
        <v>25</v>
      </c>
      <c r="D115" s="22">
        <f t="shared" si="13"/>
        <v>3.879</v>
      </c>
      <c r="E115" s="22">
        <f t="shared" si="14"/>
        <v>1607.88</v>
      </c>
      <c r="F115" s="21">
        <f t="shared" si="17"/>
        <v>-1604.0010000000002</v>
      </c>
      <c r="G115" s="22">
        <f t="shared" si="15"/>
        <v>25.111</v>
      </c>
      <c r="H115" s="22">
        <f t="shared" si="16"/>
        <v>1533.8229999999999</v>
      </c>
      <c r="I115" s="21">
        <f t="shared" si="18"/>
        <v>-1508.7119999999998</v>
      </c>
      <c r="J115" s="38">
        <f aca="true" t="shared" si="20" ref="J115:J123">G115/D115</f>
        <v>6.473575663830885</v>
      </c>
      <c r="K115" s="23">
        <f t="shared" si="19"/>
        <v>0.9539412145184962</v>
      </c>
    </row>
    <row r="116" spans="1:11" ht="39.75" customHeight="1">
      <c r="A116" s="17"/>
      <c r="B116" s="18">
        <v>10</v>
      </c>
      <c r="C116" s="17" t="s">
        <v>26</v>
      </c>
      <c r="D116" s="22">
        <f t="shared" si="13"/>
        <v>999.8320000000001</v>
      </c>
      <c r="E116" s="22">
        <f t="shared" si="14"/>
        <v>2929.929</v>
      </c>
      <c r="F116" s="21">
        <f t="shared" si="17"/>
        <v>-1930.097</v>
      </c>
      <c r="G116" s="22">
        <f t="shared" si="15"/>
        <v>481.87600000000003</v>
      </c>
      <c r="H116" s="22">
        <f t="shared" si="16"/>
        <v>2084.313</v>
      </c>
      <c r="I116" s="21">
        <f t="shared" si="18"/>
        <v>-1602.4370000000001</v>
      </c>
      <c r="J116" s="38">
        <f t="shared" si="20"/>
        <v>0.48195696877075345</v>
      </c>
      <c r="K116" s="23">
        <f t="shared" si="19"/>
        <v>0.7113868629581126</v>
      </c>
    </row>
    <row r="117" spans="1:11" ht="39.75" customHeight="1">
      <c r="A117" s="17"/>
      <c r="B117" s="18">
        <v>11</v>
      </c>
      <c r="C117" s="53" t="s">
        <v>27</v>
      </c>
      <c r="D117" s="50">
        <f aca="true" t="shared" si="21" ref="D117:I117">D118+D119+D120+D121+D122</f>
        <v>39.118</v>
      </c>
      <c r="E117" s="50">
        <f t="shared" si="21"/>
        <v>4620.153</v>
      </c>
      <c r="F117" s="41">
        <f t="shared" si="21"/>
        <v>-4581.035</v>
      </c>
      <c r="G117" s="50">
        <f t="shared" si="21"/>
        <v>28.308</v>
      </c>
      <c r="H117" s="50">
        <f t="shared" si="21"/>
        <v>4619.494</v>
      </c>
      <c r="I117" s="41">
        <f t="shared" si="21"/>
        <v>-4591.186</v>
      </c>
      <c r="J117" s="51">
        <f t="shared" si="20"/>
        <v>0.723656628661997</v>
      </c>
      <c r="K117" s="26">
        <f t="shared" si="19"/>
        <v>0.9998573640310179</v>
      </c>
    </row>
    <row r="118" spans="1:11" ht="39.75" customHeight="1">
      <c r="A118" s="17"/>
      <c r="B118" s="18"/>
      <c r="C118" s="17" t="s">
        <v>28</v>
      </c>
      <c r="D118" s="21">
        <f>D25+D56+D87</f>
        <v>0.15</v>
      </c>
      <c r="E118" s="21">
        <f>E56+E25</f>
        <v>525.922</v>
      </c>
      <c r="F118" s="21">
        <f>D118-E118</f>
        <v>-525.772</v>
      </c>
      <c r="G118" s="21">
        <f>G25+G56+G87</f>
        <v>0.15000000000000002</v>
      </c>
      <c r="H118" s="21">
        <f>H87+H56+H25</f>
        <v>525.922</v>
      </c>
      <c r="I118" s="21">
        <f>G118-H118</f>
        <v>-525.772</v>
      </c>
      <c r="J118" s="38">
        <f t="shared" si="20"/>
        <v>1.0000000000000002</v>
      </c>
      <c r="K118" s="23">
        <f t="shared" si="19"/>
        <v>1</v>
      </c>
    </row>
    <row r="119" spans="1:11" ht="39.75" customHeight="1">
      <c r="A119" s="17"/>
      <c r="B119" s="18"/>
      <c r="C119" s="17" t="s">
        <v>37</v>
      </c>
      <c r="D119" s="21">
        <f>D26+D57+D88</f>
        <v>0.02</v>
      </c>
      <c r="E119" s="21">
        <f>E57+E26</f>
        <v>302.642</v>
      </c>
      <c r="F119" s="21">
        <f>D119-E119</f>
        <v>-302.622</v>
      </c>
      <c r="G119" s="21">
        <f>G26+G57+G88</f>
        <v>0.02</v>
      </c>
      <c r="H119" s="21">
        <f>H88+H57+H26</f>
        <v>302.592</v>
      </c>
      <c r="I119" s="21">
        <f>G119-H119</f>
        <v>-302.572</v>
      </c>
      <c r="J119" s="38">
        <f t="shared" si="20"/>
        <v>1</v>
      </c>
      <c r="K119" s="23">
        <f t="shared" si="19"/>
        <v>0.9998347882977247</v>
      </c>
    </row>
    <row r="120" spans="1:11" ht="39.75" customHeight="1">
      <c r="A120" s="17"/>
      <c r="B120" s="17"/>
      <c r="C120" s="31" t="s">
        <v>38</v>
      </c>
      <c r="D120" s="21">
        <f>D27+D58+D89</f>
        <v>25.03</v>
      </c>
      <c r="E120" s="21">
        <f>E58+E27</f>
        <v>594.193</v>
      </c>
      <c r="F120" s="21">
        <f>D120-E120</f>
        <v>-569.163</v>
      </c>
      <c r="G120" s="21">
        <f>G27+G58+G89</f>
        <v>7.596</v>
      </c>
      <c r="H120" s="21">
        <f>H89+H58+H27</f>
        <v>593.7339999999999</v>
      </c>
      <c r="I120" s="21">
        <f>G120-H120</f>
        <v>-586.1379999999999</v>
      </c>
      <c r="J120" s="38">
        <f t="shared" si="20"/>
        <v>0.30347582900519376</v>
      </c>
      <c r="K120" s="23">
        <f t="shared" si="19"/>
        <v>0.9992275237170414</v>
      </c>
    </row>
    <row r="121" spans="1:11" ht="39.75" customHeight="1">
      <c r="A121" s="17"/>
      <c r="B121" s="31"/>
      <c r="C121" s="31" t="s">
        <v>39</v>
      </c>
      <c r="D121" s="21">
        <f>D28+D59+D90</f>
        <v>7.918</v>
      </c>
      <c r="E121" s="21">
        <f>E59+E28</f>
        <v>1885.779</v>
      </c>
      <c r="F121" s="21">
        <f>D121-E121</f>
        <v>-1877.861</v>
      </c>
      <c r="G121" s="21">
        <f>G28+G59+G90</f>
        <v>9.356</v>
      </c>
      <c r="H121" s="21">
        <f>H90+H59+H28</f>
        <v>1885.629</v>
      </c>
      <c r="I121" s="21">
        <f>G121-H121</f>
        <v>-1876.273</v>
      </c>
      <c r="J121" s="38">
        <f t="shared" si="20"/>
        <v>1.181611518060116</v>
      </c>
      <c r="K121" s="23">
        <f t="shared" si="19"/>
        <v>0.9999204572752162</v>
      </c>
    </row>
    <row r="122" spans="1:11" ht="39.75" customHeight="1">
      <c r="A122" s="17"/>
      <c r="B122" s="31"/>
      <c r="C122" s="31" t="s">
        <v>40</v>
      </c>
      <c r="D122" s="21">
        <f>D29+D60+D91</f>
        <v>6</v>
      </c>
      <c r="E122" s="21">
        <f>E60+E29</f>
        <v>1311.617</v>
      </c>
      <c r="F122" s="21">
        <f>D122-E122</f>
        <v>-1305.617</v>
      </c>
      <c r="G122" s="21">
        <f>G29+G60+G91</f>
        <v>11.186</v>
      </c>
      <c r="H122" s="21">
        <f>H91+H60+H29</f>
        <v>1311.617</v>
      </c>
      <c r="I122" s="21">
        <f>G122-H122</f>
        <v>-1300.431</v>
      </c>
      <c r="J122" s="38">
        <f t="shared" si="20"/>
        <v>1.8643333333333334</v>
      </c>
      <c r="K122" s="23">
        <f t="shared" si="19"/>
        <v>1</v>
      </c>
    </row>
    <row r="123" spans="1:11" ht="39.75" customHeight="1">
      <c r="A123" s="33"/>
      <c r="B123" s="33"/>
      <c r="C123" s="34" t="s">
        <v>33</v>
      </c>
      <c r="D123" s="35">
        <f>SUM(D107:D117)</f>
        <v>1612.042</v>
      </c>
      <c r="E123" s="35">
        <f>SUM(E107:E117)</f>
        <v>40147.01</v>
      </c>
      <c r="F123" s="35">
        <f>SUM(F107:F117)</f>
        <v>-38534.96799999999</v>
      </c>
      <c r="G123" s="35">
        <f>SUM(G107:G117)</f>
        <v>24981.027</v>
      </c>
      <c r="H123" s="35">
        <f>H117+H116+H115+H114+H113+H112+H111+H110+H109+H108+H107</f>
        <v>35091.886</v>
      </c>
      <c r="I123" s="35">
        <f>I117+I116+I115+I114+I113+I112+I111+I110+I109+I108+I107</f>
        <v>-10110.858999999997</v>
      </c>
      <c r="J123" s="42">
        <f t="shared" si="20"/>
        <v>15.496511257150868</v>
      </c>
      <c r="K123" s="47">
        <f t="shared" si="19"/>
        <v>0.8740846703154231</v>
      </c>
    </row>
    <row r="124" spans="1:11" ht="39.75" customHeight="1">
      <c r="A124" s="207"/>
      <c r="B124" s="207"/>
      <c r="C124" s="207"/>
      <c r="D124" s="207"/>
      <c r="E124" s="207"/>
      <c r="F124" s="207"/>
      <c r="G124" s="207"/>
      <c r="H124" s="207"/>
      <c r="I124" s="207"/>
      <c r="J124" s="207"/>
      <c r="K124" s="207"/>
    </row>
  </sheetData>
  <sheetProtection/>
  <mergeCells count="67">
    <mergeCell ref="A105:B105"/>
    <mergeCell ref="A124:K124"/>
    <mergeCell ref="A101:B104"/>
    <mergeCell ref="D101:F102"/>
    <mergeCell ref="G101:I102"/>
    <mergeCell ref="J101:K102"/>
    <mergeCell ref="D103:D104"/>
    <mergeCell ref="A97:K97"/>
    <mergeCell ref="A98:K98"/>
    <mergeCell ref="A99:K99"/>
    <mergeCell ref="J100:K100"/>
    <mergeCell ref="E103:E104"/>
    <mergeCell ref="G103:G104"/>
    <mergeCell ref="H103:H104"/>
    <mergeCell ref="A74:B74"/>
    <mergeCell ref="A93:K93"/>
    <mergeCell ref="E95:F95"/>
    <mergeCell ref="J95:K95"/>
    <mergeCell ref="E96:F96"/>
    <mergeCell ref="A70:B73"/>
    <mergeCell ref="D70:F71"/>
    <mergeCell ref="G70:I71"/>
    <mergeCell ref="J70:K71"/>
    <mergeCell ref="D72:D73"/>
    <mergeCell ref="E72:E73"/>
    <mergeCell ref="G72:G73"/>
    <mergeCell ref="H72:H73"/>
    <mergeCell ref="A64:K64"/>
    <mergeCell ref="A66:K66"/>
    <mergeCell ref="A67:K67"/>
    <mergeCell ref="A68:K68"/>
    <mergeCell ref="J69:K69"/>
    <mergeCell ref="M34:W34"/>
    <mergeCell ref="A65:K65"/>
    <mergeCell ref="A36:K36"/>
    <mergeCell ref="A37:K37"/>
    <mergeCell ref="J38:K38"/>
    <mergeCell ref="A39:B42"/>
    <mergeCell ref="D39:F40"/>
    <mergeCell ref="G39:I40"/>
    <mergeCell ref="J39:K40"/>
    <mergeCell ref="D41:D42"/>
    <mergeCell ref="E41:E42"/>
    <mergeCell ref="G41:G42"/>
    <mergeCell ref="H41:H42"/>
    <mergeCell ref="A43:B43"/>
    <mergeCell ref="M61:W61"/>
    <mergeCell ref="A62:K62"/>
    <mergeCell ref="A35:K35"/>
    <mergeCell ref="A8:B11"/>
    <mergeCell ref="D8:F9"/>
    <mergeCell ref="G8:I9"/>
    <mergeCell ref="J8:K9"/>
    <mergeCell ref="D10:D11"/>
    <mergeCell ref="E10:E11"/>
    <mergeCell ref="G10:G11"/>
    <mergeCell ref="H10:H11"/>
    <mergeCell ref="A12:B12"/>
    <mergeCell ref="A31:K31"/>
    <mergeCell ref="A33:K33"/>
    <mergeCell ref="A34:K34"/>
    <mergeCell ref="J7:K7"/>
    <mergeCell ref="A2:K2"/>
    <mergeCell ref="A3:K3"/>
    <mergeCell ref="A4:K4"/>
    <mergeCell ref="A5:K5"/>
    <mergeCell ref="A6:K6"/>
  </mergeCells>
  <printOptions/>
  <pageMargins left="0.5" right="0.1" top="0.44" bottom="0.25" header="0.36" footer="0.3"/>
  <pageSetup horizontalDpi="600" verticalDpi="600" orientation="portrait" paperSize="9" scale="65" r:id="rId2"/>
  <headerFooter>
    <oddFooter>&amp;L&amp;6&amp;Z&amp;F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69"/>
  <sheetViews>
    <sheetView showZeros="0" zoomScalePageLayoutView="0" workbookViewId="0" topLeftCell="A628">
      <selection activeCell="A1031" sqref="A1031:K1031"/>
    </sheetView>
  </sheetViews>
  <sheetFormatPr defaultColWidth="16.28125" defaultRowHeight="25.5" customHeight="1"/>
  <cols>
    <col min="1" max="1" width="2.28125" style="60" customWidth="1"/>
    <col min="2" max="2" width="4.140625" style="60" customWidth="1"/>
    <col min="3" max="3" width="38.57421875" style="60" customWidth="1"/>
    <col min="4" max="4" width="19.7109375" style="60" customWidth="1"/>
    <col min="5" max="5" width="18.8515625" style="60" customWidth="1"/>
    <col min="6" max="6" width="20.00390625" style="60" customWidth="1"/>
    <col min="7" max="7" width="18.8515625" style="60" customWidth="1"/>
    <col min="8" max="8" width="19.140625" style="60" customWidth="1"/>
    <col min="9" max="9" width="20.00390625" style="60" customWidth="1"/>
    <col min="10" max="10" width="11.8515625" style="60" customWidth="1"/>
    <col min="11" max="11" width="12.57421875" style="60" customWidth="1"/>
    <col min="12" max="16384" width="16.28125" style="60" customWidth="1"/>
  </cols>
  <sheetData>
    <row r="1" spans="1:11" s="54" customFormat="1" ht="33" customHeight="1">
      <c r="A1" s="209" t="s">
        <v>50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</row>
    <row r="2" spans="1:11" s="54" customFormat="1" ht="33" customHeight="1">
      <c r="A2" s="210"/>
      <c r="B2" s="210"/>
      <c r="C2" s="210"/>
      <c r="D2" s="210"/>
      <c r="E2" s="210"/>
      <c r="F2" s="210"/>
      <c r="G2" s="210"/>
      <c r="H2" s="210"/>
      <c r="I2" s="210"/>
      <c r="J2" s="210"/>
      <c r="K2" s="210"/>
    </row>
    <row r="3" spans="1:11" s="54" customFormat="1" ht="33" customHeight="1">
      <c r="A3" s="211" t="s">
        <v>51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</row>
    <row r="4" spans="1:11" s="54" customFormat="1" ht="33" customHeight="1">
      <c r="A4" s="212" t="s">
        <v>52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</row>
    <row r="5" spans="1:11" s="54" customFormat="1" ht="33" customHeight="1">
      <c r="A5" s="213" t="s">
        <v>53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</row>
    <row r="6" spans="1:11" s="54" customFormat="1" ht="33" customHeight="1">
      <c r="A6" s="212" t="s">
        <v>44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</row>
    <row r="7" spans="1:11" s="54" customFormat="1" ht="33" customHeight="1">
      <c r="A7" s="217" t="s">
        <v>3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</row>
    <row r="8" spans="1:11" s="54" customFormat="1" ht="33" customHeight="1">
      <c r="A8" s="218" t="s">
        <v>54</v>
      </c>
      <c r="B8" s="219"/>
      <c r="C8" s="55"/>
      <c r="D8" s="218" t="s">
        <v>47</v>
      </c>
      <c r="E8" s="224"/>
      <c r="F8" s="219"/>
      <c r="G8" s="226" t="s">
        <v>55</v>
      </c>
      <c r="H8" s="227"/>
      <c r="I8" s="228"/>
      <c r="J8" s="226" t="s">
        <v>56</v>
      </c>
      <c r="K8" s="219"/>
    </row>
    <row r="9" spans="1:11" s="54" customFormat="1" ht="33" customHeight="1">
      <c r="A9" s="220"/>
      <c r="B9" s="221"/>
      <c r="C9" s="56" t="s">
        <v>5</v>
      </c>
      <c r="D9" s="222"/>
      <c r="E9" s="225"/>
      <c r="F9" s="223"/>
      <c r="G9" s="229"/>
      <c r="H9" s="230"/>
      <c r="I9" s="231"/>
      <c r="J9" s="222"/>
      <c r="K9" s="223"/>
    </row>
    <row r="10" spans="1:11" s="54" customFormat="1" ht="33" customHeight="1">
      <c r="A10" s="220"/>
      <c r="B10" s="221"/>
      <c r="C10" s="56" t="s">
        <v>6</v>
      </c>
      <c r="D10" s="232" t="s">
        <v>7</v>
      </c>
      <c r="E10" s="232" t="s">
        <v>8</v>
      </c>
      <c r="F10" s="56" t="s">
        <v>9</v>
      </c>
      <c r="G10" s="232" t="s">
        <v>7</v>
      </c>
      <c r="H10" s="232" t="s">
        <v>8</v>
      </c>
      <c r="I10" s="56" t="s">
        <v>9</v>
      </c>
      <c r="J10" s="56" t="s">
        <v>10</v>
      </c>
      <c r="K10" s="56" t="s">
        <v>11</v>
      </c>
    </row>
    <row r="11" spans="1:11" s="54" customFormat="1" ht="33" customHeight="1">
      <c r="A11" s="222"/>
      <c r="B11" s="223"/>
      <c r="C11" s="57"/>
      <c r="D11" s="233"/>
      <c r="E11" s="233"/>
      <c r="F11" s="56" t="s">
        <v>12</v>
      </c>
      <c r="G11" s="233"/>
      <c r="H11" s="233"/>
      <c r="I11" s="56" t="s">
        <v>12</v>
      </c>
      <c r="J11" s="56" t="s">
        <v>13</v>
      </c>
      <c r="K11" s="56" t="s">
        <v>13</v>
      </c>
    </row>
    <row r="12" spans="1:11" ht="33" customHeight="1">
      <c r="A12" s="214">
        <v>1</v>
      </c>
      <c r="B12" s="215"/>
      <c r="C12" s="58">
        <v>2</v>
      </c>
      <c r="D12" s="58">
        <v>3</v>
      </c>
      <c r="E12" s="58">
        <v>4</v>
      </c>
      <c r="F12" s="58">
        <v>5</v>
      </c>
      <c r="G12" s="58">
        <v>6</v>
      </c>
      <c r="H12" s="58">
        <v>7</v>
      </c>
      <c r="I12" s="58">
        <v>8</v>
      </c>
      <c r="J12" s="59" t="s">
        <v>14</v>
      </c>
      <c r="K12" s="59" t="s">
        <v>15</v>
      </c>
    </row>
    <row r="13" spans="1:11" ht="33" customHeight="1">
      <c r="A13" s="61">
        <v>1</v>
      </c>
      <c r="B13" s="55"/>
      <c r="C13" s="62" t="s">
        <v>57</v>
      </c>
      <c r="D13" s="63"/>
      <c r="E13" s="64"/>
      <c r="F13" s="63"/>
      <c r="G13" s="63"/>
      <c r="H13" s="63"/>
      <c r="I13" s="65">
        <f>G13-H13</f>
        <v>0</v>
      </c>
      <c r="J13" s="66"/>
      <c r="K13" s="66"/>
    </row>
    <row r="14" spans="1:11" ht="33" customHeight="1">
      <c r="A14" s="67"/>
      <c r="B14" s="68">
        <v>1</v>
      </c>
      <c r="C14" s="57" t="s">
        <v>58</v>
      </c>
      <c r="D14" s="69">
        <f aca="true" t="shared" si="0" ref="D14:E20">SUM(D96,D55,D137)</f>
        <v>893.5</v>
      </c>
      <c r="E14" s="69">
        <f t="shared" si="0"/>
        <v>33067.469</v>
      </c>
      <c r="F14" s="69">
        <f>D14-E14</f>
        <v>-32173.968999999997</v>
      </c>
      <c r="G14" s="69">
        <f aca="true" t="shared" si="1" ref="G14:H20">SUM(G96,G55,G137)</f>
        <v>443.96700000000004</v>
      </c>
      <c r="H14" s="69">
        <f t="shared" si="1"/>
        <v>28113.152</v>
      </c>
      <c r="I14" s="69">
        <f aca="true" t="shared" si="2" ref="I14:I37">G14-H14</f>
        <v>-27669.184999999998</v>
      </c>
      <c r="J14" s="70">
        <f aca="true" t="shared" si="3" ref="J14:K28">G14/D14</f>
        <v>0.49688528259653053</v>
      </c>
      <c r="K14" s="70">
        <f t="shared" si="3"/>
        <v>0.8501755002779318</v>
      </c>
    </row>
    <row r="15" spans="1:11" ht="33" customHeight="1">
      <c r="A15" s="71"/>
      <c r="B15" s="68">
        <v>2</v>
      </c>
      <c r="C15" s="57" t="s">
        <v>59</v>
      </c>
      <c r="D15" s="69">
        <f t="shared" si="0"/>
        <v>0</v>
      </c>
      <c r="E15" s="69">
        <f t="shared" si="0"/>
        <v>0</v>
      </c>
      <c r="F15" s="69">
        <f aca="true" t="shared" si="4" ref="F15:F39">D15-E15</f>
        <v>0</v>
      </c>
      <c r="G15" s="69">
        <f t="shared" si="1"/>
        <v>0</v>
      </c>
      <c r="H15" s="69">
        <f t="shared" si="1"/>
        <v>0</v>
      </c>
      <c r="I15" s="69">
        <f t="shared" si="2"/>
        <v>0</v>
      </c>
      <c r="J15" s="70"/>
      <c r="K15" s="70"/>
    </row>
    <row r="16" spans="1:11" ht="33" customHeight="1">
      <c r="A16" s="71"/>
      <c r="B16" s="72">
        <v>3</v>
      </c>
      <c r="C16" s="57" t="s">
        <v>60</v>
      </c>
      <c r="D16" s="69">
        <f t="shared" si="0"/>
        <v>97679.885</v>
      </c>
      <c r="E16" s="69">
        <f t="shared" si="0"/>
        <v>316746.828</v>
      </c>
      <c r="F16" s="69">
        <f t="shared" si="4"/>
        <v>-219066.94299999997</v>
      </c>
      <c r="G16" s="69">
        <f t="shared" si="1"/>
        <v>94970.5</v>
      </c>
      <c r="H16" s="69">
        <f t="shared" si="1"/>
        <v>316619.163</v>
      </c>
      <c r="I16" s="69">
        <f t="shared" si="2"/>
        <v>-221648.663</v>
      </c>
      <c r="J16" s="70">
        <f t="shared" si="3"/>
        <v>0.9722626106695356</v>
      </c>
      <c r="K16" s="70">
        <f t="shared" si="3"/>
        <v>0.999596949397075</v>
      </c>
    </row>
    <row r="17" spans="1:11" ht="33" customHeight="1">
      <c r="A17" s="71"/>
      <c r="B17" s="72">
        <v>4</v>
      </c>
      <c r="C17" s="57" t="s">
        <v>61</v>
      </c>
      <c r="D17" s="69">
        <f t="shared" si="0"/>
        <v>31761.474</v>
      </c>
      <c r="E17" s="69">
        <f t="shared" si="0"/>
        <v>1331870.668</v>
      </c>
      <c r="F17" s="69">
        <f t="shared" si="4"/>
        <v>-1300109.1940000001</v>
      </c>
      <c r="G17" s="69">
        <f t="shared" si="1"/>
        <v>12141.03</v>
      </c>
      <c r="H17" s="69">
        <f t="shared" si="1"/>
        <v>1291245.833</v>
      </c>
      <c r="I17" s="69">
        <f t="shared" si="2"/>
        <v>-1279104.803</v>
      </c>
      <c r="J17" s="70">
        <f t="shared" si="3"/>
        <v>0.3822565035867039</v>
      </c>
      <c r="K17" s="70">
        <f t="shared" si="3"/>
        <v>0.9694979129910533</v>
      </c>
    </row>
    <row r="18" spans="1:11" ht="33" customHeight="1">
      <c r="A18" s="71"/>
      <c r="B18" s="72">
        <v>5</v>
      </c>
      <c r="C18" s="57" t="s">
        <v>62</v>
      </c>
      <c r="D18" s="69">
        <f t="shared" si="0"/>
        <v>1518.577</v>
      </c>
      <c r="E18" s="69">
        <f t="shared" si="0"/>
        <v>53520.488</v>
      </c>
      <c r="F18" s="69">
        <f t="shared" si="4"/>
        <v>-52001.911</v>
      </c>
      <c r="G18" s="69">
        <f t="shared" si="1"/>
        <v>157.844</v>
      </c>
      <c r="H18" s="69">
        <f t="shared" si="1"/>
        <v>51837.257</v>
      </c>
      <c r="I18" s="69">
        <f t="shared" si="2"/>
        <v>-51679.413</v>
      </c>
      <c r="J18" s="70">
        <f t="shared" si="3"/>
        <v>0.10394204574414073</v>
      </c>
      <c r="K18" s="70">
        <f t="shared" si="3"/>
        <v>0.9685497822815069</v>
      </c>
    </row>
    <row r="19" spans="1:11" ht="33" customHeight="1">
      <c r="A19" s="71"/>
      <c r="B19" s="72">
        <v>6</v>
      </c>
      <c r="C19" s="57" t="s">
        <v>63</v>
      </c>
      <c r="D19" s="69">
        <f t="shared" si="0"/>
        <v>0</v>
      </c>
      <c r="E19" s="69">
        <f t="shared" si="0"/>
        <v>813.707</v>
      </c>
      <c r="F19" s="69">
        <f t="shared" si="4"/>
        <v>-813.707</v>
      </c>
      <c r="G19" s="69">
        <f t="shared" si="1"/>
        <v>0.034</v>
      </c>
      <c r="H19" s="69">
        <f t="shared" si="1"/>
        <v>548.1129999999999</v>
      </c>
      <c r="I19" s="69">
        <f t="shared" si="2"/>
        <v>-548.079</v>
      </c>
      <c r="J19" s="70"/>
      <c r="K19" s="70">
        <f t="shared" si="3"/>
        <v>0.6735999567411857</v>
      </c>
    </row>
    <row r="20" spans="1:11" ht="33" customHeight="1">
      <c r="A20" s="71"/>
      <c r="B20" s="72">
        <v>7</v>
      </c>
      <c r="C20" s="57" t="s">
        <v>64</v>
      </c>
      <c r="D20" s="69">
        <f t="shared" si="0"/>
        <v>7354.518</v>
      </c>
      <c r="E20" s="69">
        <f t="shared" si="0"/>
        <v>15478.75</v>
      </c>
      <c r="F20" s="69">
        <f t="shared" si="4"/>
        <v>-8124.232</v>
      </c>
      <c r="G20" s="69">
        <f t="shared" si="1"/>
        <v>13103.717</v>
      </c>
      <c r="H20" s="69">
        <f t="shared" si="1"/>
        <v>21724.119</v>
      </c>
      <c r="I20" s="69">
        <f t="shared" si="2"/>
        <v>-8620.401999999998</v>
      </c>
      <c r="J20" s="70">
        <f t="shared" si="3"/>
        <v>1.781723424974961</v>
      </c>
      <c r="K20" s="70">
        <f t="shared" si="3"/>
        <v>1.403480190583865</v>
      </c>
    </row>
    <row r="21" spans="1:11" ht="33" customHeight="1">
      <c r="A21" s="71"/>
      <c r="B21" s="72">
        <v>8</v>
      </c>
      <c r="C21" s="57" t="s">
        <v>18</v>
      </c>
      <c r="D21" s="69"/>
      <c r="E21" s="69"/>
      <c r="F21" s="69"/>
      <c r="G21" s="69"/>
      <c r="H21" s="69"/>
      <c r="I21" s="69"/>
      <c r="J21" s="70"/>
      <c r="K21" s="70"/>
    </row>
    <row r="22" spans="1:11" ht="33" customHeight="1">
      <c r="A22" s="71"/>
      <c r="B22" s="72">
        <v>9</v>
      </c>
      <c r="C22" s="57" t="s">
        <v>65</v>
      </c>
      <c r="D22" s="69">
        <f aca="true" t="shared" si="5" ref="D22:E37">SUM(D104,D63,D145)</f>
        <v>2712.13</v>
      </c>
      <c r="E22" s="69">
        <f t="shared" si="5"/>
        <v>14468.711</v>
      </c>
      <c r="F22" s="69">
        <f t="shared" si="4"/>
        <v>-11756.580999999998</v>
      </c>
      <c r="G22" s="69">
        <f aca="true" t="shared" si="6" ref="G22:H37">SUM(G104,G63,G145)</f>
        <v>22428.093</v>
      </c>
      <c r="H22" s="69">
        <f t="shared" si="6"/>
        <v>14370.611</v>
      </c>
      <c r="I22" s="73">
        <f>G22-H22</f>
        <v>8057.482</v>
      </c>
      <c r="J22" s="70">
        <f t="shared" si="3"/>
        <v>8.269549394756151</v>
      </c>
      <c r="K22" s="70">
        <f t="shared" si="3"/>
        <v>0.9932198521347203</v>
      </c>
    </row>
    <row r="23" spans="1:11" ht="33" customHeight="1">
      <c r="A23" s="71"/>
      <c r="B23" s="72">
        <v>10</v>
      </c>
      <c r="C23" s="74" t="s">
        <v>66</v>
      </c>
      <c r="D23" s="69">
        <f t="shared" si="5"/>
        <v>201108.554</v>
      </c>
      <c r="E23" s="69">
        <f t="shared" si="5"/>
        <v>356387.12200000003</v>
      </c>
      <c r="F23" s="69">
        <f t="shared" si="4"/>
        <v>-155278.56800000003</v>
      </c>
      <c r="G23" s="69">
        <f t="shared" si="6"/>
        <v>218029.71600000001</v>
      </c>
      <c r="H23" s="69">
        <f t="shared" si="6"/>
        <v>345185.663</v>
      </c>
      <c r="I23" s="69">
        <f t="shared" si="2"/>
        <v>-127155.94699999999</v>
      </c>
      <c r="J23" s="70">
        <f t="shared" si="3"/>
        <v>1.0841394444116983</v>
      </c>
      <c r="K23" s="70">
        <f t="shared" si="3"/>
        <v>0.9685694058271835</v>
      </c>
    </row>
    <row r="24" spans="1:11" ht="33" customHeight="1">
      <c r="A24" s="71"/>
      <c r="B24" s="72">
        <v>11</v>
      </c>
      <c r="C24" s="57" t="s">
        <v>67</v>
      </c>
      <c r="D24" s="69">
        <f t="shared" si="5"/>
        <v>370854.991</v>
      </c>
      <c r="E24" s="69">
        <f t="shared" si="5"/>
        <v>122058.171</v>
      </c>
      <c r="F24" s="73">
        <f t="shared" si="4"/>
        <v>248796.81999999998</v>
      </c>
      <c r="G24" s="69">
        <f t="shared" si="6"/>
        <v>461673.255</v>
      </c>
      <c r="H24" s="69">
        <f t="shared" si="6"/>
        <v>112256.692</v>
      </c>
      <c r="I24" s="73">
        <f t="shared" si="2"/>
        <v>349416.563</v>
      </c>
      <c r="J24" s="70">
        <f t="shared" si="3"/>
        <v>1.244888881649162</v>
      </c>
      <c r="K24" s="70">
        <f t="shared" si="3"/>
        <v>0.9196982969702208</v>
      </c>
    </row>
    <row r="25" spans="1:11" ht="33" customHeight="1">
      <c r="A25" s="71"/>
      <c r="B25" s="72">
        <v>12</v>
      </c>
      <c r="C25" s="57" t="s">
        <v>68</v>
      </c>
      <c r="D25" s="69">
        <f t="shared" si="5"/>
        <v>24618.431</v>
      </c>
      <c r="E25" s="69">
        <f t="shared" si="5"/>
        <v>28529.045</v>
      </c>
      <c r="F25" s="69">
        <f t="shared" si="4"/>
        <v>-3910.6139999999978</v>
      </c>
      <c r="G25" s="69">
        <f t="shared" si="6"/>
        <v>20791.758</v>
      </c>
      <c r="H25" s="69">
        <f t="shared" si="6"/>
        <v>22557.625</v>
      </c>
      <c r="I25" s="69">
        <f t="shared" si="2"/>
        <v>-1765.8669999999984</v>
      </c>
      <c r="J25" s="70">
        <f t="shared" si="3"/>
        <v>0.8445606464522455</v>
      </c>
      <c r="K25" s="70">
        <f t="shared" si="3"/>
        <v>0.7906898040225322</v>
      </c>
    </row>
    <row r="26" spans="1:11" ht="33" customHeight="1">
      <c r="A26" s="71"/>
      <c r="B26" s="72"/>
      <c r="C26" s="57" t="s">
        <v>69</v>
      </c>
      <c r="D26" s="69">
        <f t="shared" si="5"/>
        <v>0</v>
      </c>
      <c r="E26" s="69">
        <f t="shared" si="5"/>
        <v>0</v>
      </c>
      <c r="F26" s="69">
        <f t="shared" si="4"/>
        <v>0</v>
      </c>
      <c r="G26" s="69">
        <f t="shared" si="6"/>
        <v>0</v>
      </c>
      <c r="H26" s="69">
        <f t="shared" si="6"/>
        <v>0</v>
      </c>
      <c r="I26" s="69">
        <f t="shared" si="2"/>
        <v>0</v>
      </c>
      <c r="J26" s="70"/>
      <c r="K26" s="70"/>
    </row>
    <row r="27" spans="1:11" ht="33" customHeight="1">
      <c r="A27" s="71"/>
      <c r="B27" s="72">
        <v>13</v>
      </c>
      <c r="C27" s="74" t="s">
        <v>70</v>
      </c>
      <c r="D27" s="69">
        <f t="shared" si="5"/>
        <v>207709.58</v>
      </c>
      <c r="E27" s="69">
        <f t="shared" si="5"/>
        <v>114892.262</v>
      </c>
      <c r="F27" s="73">
        <f t="shared" si="4"/>
        <v>92817.31799999998</v>
      </c>
      <c r="G27" s="69">
        <f t="shared" si="6"/>
        <v>237706.616</v>
      </c>
      <c r="H27" s="69">
        <f t="shared" si="6"/>
        <v>107583.45300000001</v>
      </c>
      <c r="I27" s="73">
        <f t="shared" si="2"/>
        <v>130123.163</v>
      </c>
      <c r="J27" s="70">
        <f t="shared" si="3"/>
        <v>1.144418163090985</v>
      </c>
      <c r="K27" s="70">
        <f t="shared" si="3"/>
        <v>0.9363855417869656</v>
      </c>
    </row>
    <row r="28" spans="1:11" ht="33" customHeight="1">
      <c r="A28" s="71"/>
      <c r="B28" s="72">
        <v>14</v>
      </c>
      <c r="C28" s="74" t="s">
        <v>71</v>
      </c>
      <c r="D28" s="69">
        <f t="shared" si="5"/>
        <v>28461.315</v>
      </c>
      <c r="E28" s="69">
        <f t="shared" si="5"/>
        <v>16457.358</v>
      </c>
      <c r="F28" s="73">
        <f t="shared" si="4"/>
        <v>12003.956999999999</v>
      </c>
      <c r="G28" s="69">
        <f t="shared" si="6"/>
        <v>38651.659999999996</v>
      </c>
      <c r="H28" s="69">
        <f t="shared" si="6"/>
        <v>16409.903</v>
      </c>
      <c r="I28" s="73">
        <f t="shared" si="2"/>
        <v>22241.756999999998</v>
      </c>
      <c r="J28" s="70">
        <f t="shared" si="3"/>
        <v>1.3580419597618731</v>
      </c>
      <c r="K28" s="70">
        <f t="shared" si="3"/>
        <v>0.9971164873486983</v>
      </c>
    </row>
    <row r="29" spans="1:11" ht="33" customHeight="1">
      <c r="A29" s="71"/>
      <c r="B29" s="72"/>
      <c r="C29" s="57" t="s">
        <v>72</v>
      </c>
      <c r="D29" s="69">
        <f t="shared" si="5"/>
        <v>0</v>
      </c>
      <c r="E29" s="69">
        <f t="shared" si="5"/>
        <v>0</v>
      </c>
      <c r="F29" s="69">
        <f>D29-E29</f>
        <v>0</v>
      </c>
      <c r="G29" s="69">
        <f t="shared" si="6"/>
        <v>0</v>
      </c>
      <c r="H29" s="69">
        <f t="shared" si="6"/>
        <v>0</v>
      </c>
      <c r="I29" s="69">
        <f t="shared" si="2"/>
        <v>0</v>
      </c>
      <c r="J29" s="70"/>
      <c r="K29" s="70"/>
    </row>
    <row r="30" spans="1:11" ht="33" customHeight="1">
      <c r="A30" s="71"/>
      <c r="B30" s="72">
        <v>15</v>
      </c>
      <c r="C30" s="57" t="s">
        <v>73</v>
      </c>
      <c r="D30" s="69">
        <f t="shared" si="5"/>
        <v>1332.585</v>
      </c>
      <c r="E30" s="69">
        <f t="shared" si="5"/>
        <v>5232.094</v>
      </c>
      <c r="F30" s="69">
        <f t="shared" si="4"/>
        <v>-3899.509</v>
      </c>
      <c r="G30" s="69">
        <f t="shared" si="6"/>
        <v>1467.345</v>
      </c>
      <c r="H30" s="69">
        <f t="shared" si="6"/>
        <v>5016.0779999999995</v>
      </c>
      <c r="I30" s="69">
        <f t="shared" si="2"/>
        <v>-3548.7329999999993</v>
      </c>
      <c r="J30" s="70">
        <f aca="true" t="shared" si="7" ref="J30:K36">G30/D30</f>
        <v>1.1011267573925865</v>
      </c>
      <c r="K30" s="70">
        <f t="shared" si="7"/>
        <v>0.9587132799984097</v>
      </c>
    </row>
    <row r="31" spans="1:11" ht="33" customHeight="1">
      <c r="A31" s="71"/>
      <c r="B31" s="72">
        <v>16</v>
      </c>
      <c r="C31" s="57" t="s">
        <v>74</v>
      </c>
      <c r="D31" s="69">
        <f t="shared" si="5"/>
        <v>10401.216</v>
      </c>
      <c r="E31" s="69">
        <f t="shared" si="5"/>
        <v>6523.371</v>
      </c>
      <c r="F31" s="73">
        <f t="shared" si="4"/>
        <v>3877.8450000000003</v>
      </c>
      <c r="G31" s="69">
        <f t="shared" si="6"/>
        <v>11887.261</v>
      </c>
      <c r="H31" s="69">
        <f t="shared" si="6"/>
        <v>6960.671</v>
      </c>
      <c r="I31" s="73">
        <f t="shared" si="2"/>
        <v>4926.59</v>
      </c>
      <c r="J31" s="70">
        <f t="shared" si="7"/>
        <v>1.1428722372461066</v>
      </c>
      <c r="K31" s="70">
        <f t="shared" si="7"/>
        <v>1.067035892945534</v>
      </c>
    </row>
    <row r="32" spans="1:11" ht="33" customHeight="1">
      <c r="A32" s="71"/>
      <c r="B32" s="72">
        <v>17</v>
      </c>
      <c r="C32" s="57" t="s">
        <v>75</v>
      </c>
      <c r="D32" s="69">
        <f t="shared" si="5"/>
        <v>28574.947999999997</v>
      </c>
      <c r="E32" s="69">
        <f t="shared" si="5"/>
        <v>801972.383</v>
      </c>
      <c r="F32" s="69">
        <f t="shared" si="4"/>
        <v>-773397.435</v>
      </c>
      <c r="G32" s="69">
        <f t="shared" si="6"/>
        <v>19045.155</v>
      </c>
      <c r="H32" s="69">
        <f t="shared" si="6"/>
        <v>794015.314</v>
      </c>
      <c r="I32" s="69">
        <f t="shared" si="2"/>
        <v>-774970.159</v>
      </c>
      <c r="J32" s="70">
        <f t="shared" si="7"/>
        <v>0.6664983257362358</v>
      </c>
      <c r="K32" s="70">
        <f t="shared" si="7"/>
        <v>0.9900781259197051</v>
      </c>
    </row>
    <row r="33" spans="1:11" ht="33" customHeight="1">
      <c r="A33" s="71"/>
      <c r="B33" s="72">
        <v>18</v>
      </c>
      <c r="C33" s="57" t="s">
        <v>76</v>
      </c>
      <c r="D33" s="69">
        <f t="shared" si="5"/>
        <v>56180.423</v>
      </c>
      <c r="E33" s="69">
        <f t="shared" si="5"/>
        <v>408837.127</v>
      </c>
      <c r="F33" s="69">
        <f t="shared" si="4"/>
        <v>-352656.70399999997</v>
      </c>
      <c r="G33" s="69">
        <f t="shared" si="6"/>
        <v>25760.279000000002</v>
      </c>
      <c r="H33" s="69">
        <f t="shared" si="6"/>
        <v>315052.37600000005</v>
      </c>
      <c r="I33" s="69">
        <f t="shared" si="2"/>
        <v>-289292.09700000007</v>
      </c>
      <c r="J33" s="70">
        <f t="shared" si="7"/>
        <v>0.45852767965097024</v>
      </c>
      <c r="K33" s="70">
        <f t="shared" si="7"/>
        <v>0.7706060804991423</v>
      </c>
    </row>
    <row r="34" spans="1:11" ht="33" customHeight="1">
      <c r="A34" s="71"/>
      <c r="B34" s="72">
        <v>19</v>
      </c>
      <c r="C34" s="57" t="s">
        <v>77</v>
      </c>
      <c r="D34" s="69">
        <f t="shared" si="5"/>
        <v>3082523.8079999997</v>
      </c>
      <c r="E34" s="69">
        <f t="shared" si="5"/>
        <v>2459477.214</v>
      </c>
      <c r="F34" s="73">
        <f t="shared" si="4"/>
        <v>623046.5939999996</v>
      </c>
      <c r="G34" s="69">
        <f t="shared" si="6"/>
        <v>3054254.5599999996</v>
      </c>
      <c r="H34" s="69">
        <f t="shared" si="6"/>
        <v>1938838.575</v>
      </c>
      <c r="I34" s="73">
        <f>G34-H34</f>
        <v>1115415.9849999996</v>
      </c>
      <c r="J34" s="70">
        <f t="shared" si="7"/>
        <v>0.9908291874578118</v>
      </c>
      <c r="K34" s="70">
        <f t="shared" si="7"/>
        <v>0.7883132903056039</v>
      </c>
    </row>
    <row r="35" spans="1:11" ht="33" customHeight="1">
      <c r="A35" s="71"/>
      <c r="B35" s="72">
        <v>20</v>
      </c>
      <c r="C35" s="57" t="s">
        <v>78</v>
      </c>
      <c r="D35" s="69">
        <f t="shared" si="5"/>
        <v>169953.558</v>
      </c>
      <c r="E35" s="69">
        <f t="shared" si="5"/>
        <v>223282.97199999998</v>
      </c>
      <c r="F35" s="69">
        <f t="shared" si="4"/>
        <v>-53329.41399999999</v>
      </c>
      <c r="G35" s="69">
        <f t="shared" si="6"/>
        <v>85777.788</v>
      </c>
      <c r="H35" s="69">
        <f t="shared" si="6"/>
        <v>134600.83000000002</v>
      </c>
      <c r="I35" s="69">
        <f t="shared" si="2"/>
        <v>-48823.042000000016</v>
      </c>
      <c r="J35" s="70">
        <f t="shared" si="7"/>
        <v>0.5047131052119544</v>
      </c>
      <c r="K35" s="70">
        <f t="shared" si="7"/>
        <v>0.6028262199949579</v>
      </c>
    </row>
    <row r="36" spans="1:11" ht="33" customHeight="1">
      <c r="A36" s="71"/>
      <c r="B36" s="72">
        <v>21</v>
      </c>
      <c r="C36" s="57" t="s">
        <v>79</v>
      </c>
      <c r="D36" s="69">
        <f t="shared" si="5"/>
        <v>2748.704</v>
      </c>
      <c r="E36" s="69">
        <f t="shared" si="5"/>
        <v>27265.179</v>
      </c>
      <c r="F36" s="69">
        <f t="shared" si="4"/>
        <v>-24516.475</v>
      </c>
      <c r="G36" s="69">
        <f t="shared" si="6"/>
        <v>1431.186</v>
      </c>
      <c r="H36" s="69">
        <f t="shared" si="6"/>
        <v>26292.821</v>
      </c>
      <c r="I36" s="69">
        <f t="shared" si="2"/>
        <v>-24861.635</v>
      </c>
      <c r="J36" s="70">
        <f t="shared" si="7"/>
        <v>0.5206766534337637</v>
      </c>
      <c r="K36" s="70">
        <f t="shared" si="7"/>
        <v>0.964337002885622</v>
      </c>
    </row>
    <row r="37" spans="1:11" ht="33" customHeight="1">
      <c r="A37" s="71"/>
      <c r="B37" s="72"/>
      <c r="C37" s="57" t="s">
        <v>80</v>
      </c>
      <c r="D37" s="69">
        <f t="shared" si="5"/>
        <v>0</v>
      </c>
      <c r="E37" s="69">
        <f t="shared" si="5"/>
        <v>0</v>
      </c>
      <c r="F37" s="69">
        <f t="shared" si="4"/>
        <v>0</v>
      </c>
      <c r="G37" s="69">
        <f t="shared" si="6"/>
        <v>0</v>
      </c>
      <c r="H37" s="69">
        <f t="shared" si="6"/>
        <v>0</v>
      </c>
      <c r="I37" s="69">
        <f t="shared" si="2"/>
        <v>0</v>
      </c>
      <c r="J37" s="70"/>
      <c r="K37" s="70"/>
    </row>
    <row r="38" spans="1:11" ht="33" customHeight="1">
      <c r="A38" s="71"/>
      <c r="B38" s="72">
        <v>22</v>
      </c>
      <c r="C38" s="57" t="s">
        <v>81</v>
      </c>
      <c r="D38" s="69">
        <f>SUM(D120,D79,D161)</f>
        <v>11904.35</v>
      </c>
      <c r="E38" s="69">
        <f>SUM(E120,E79,E161)</f>
        <v>4703.144</v>
      </c>
      <c r="F38" s="73">
        <f t="shared" si="4"/>
        <v>7201.206</v>
      </c>
      <c r="G38" s="69">
        <f>SUM(G120,G79,G161)</f>
        <v>13258.007</v>
      </c>
      <c r="H38" s="69">
        <f>SUM(H120,H79,H161)</f>
        <v>4117.49</v>
      </c>
      <c r="I38" s="73">
        <f>G38-H38</f>
        <v>9140.517</v>
      </c>
      <c r="J38" s="70">
        <f>G38/D38</f>
        <v>1.113711122404835</v>
      </c>
      <c r="K38" s="70">
        <f>H38/E38</f>
        <v>0.8754760645219453</v>
      </c>
    </row>
    <row r="39" spans="1:11" ht="33" customHeight="1">
      <c r="A39" s="71"/>
      <c r="B39" s="72">
        <v>23</v>
      </c>
      <c r="C39" s="57" t="s">
        <v>82</v>
      </c>
      <c r="D39" s="69">
        <f>SUM(D121,D80,D162)</f>
        <v>0</v>
      </c>
      <c r="E39" s="69">
        <f>SUM(E121,E80,E162)</f>
        <v>1037.625</v>
      </c>
      <c r="F39" s="69">
        <f t="shared" si="4"/>
        <v>-1037.625</v>
      </c>
      <c r="G39" s="69">
        <f>SUM(G121,G80,G162)</f>
        <v>0.345</v>
      </c>
      <c r="H39" s="69">
        <f>SUM(H121,H80,H162)</f>
        <v>904.648</v>
      </c>
      <c r="I39" s="69">
        <f>G39-H39</f>
        <v>-904.303</v>
      </c>
      <c r="J39" s="70"/>
      <c r="K39" s="70">
        <f>H39/E39</f>
        <v>0.8718448379713288</v>
      </c>
    </row>
    <row r="40" spans="1:11" ht="33" customHeight="1">
      <c r="A40" s="71"/>
      <c r="B40" s="72">
        <v>24</v>
      </c>
      <c r="C40" s="57" t="s">
        <v>83</v>
      </c>
      <c r="D40" s="69"/>
      <c r="E40" s="69"/>
      <c r="F40" s="69"/>
      <c r="G40" s="69"/>
      <c r="H40" s="69"/>
      <c r="I40" s="69">
        <f>G40-H40</f>
        <v>0</v>
      </c>
      <c r="J40" s="70"/>
      <c r="K40" s="70"/>
    </row>
    <row r="41" spans="1:11" ht="33" customHeight="1">
      <c r="A41" s="75"/>
      <c r="B41" s="76"/>
      <c r="C41" s="77" t="s">
        <v>33</v>
      </c>
      <c r="D41" s="78">
        <f>SUM(D82,D123,D164)</f>
        <v>4338292.547</v>
      </c>
      <c r="E41" s="78">
        <f>SUM(E82,E123,E164)</f>
        <v>6342621.688000001</v>
      </c>
      <c r="F41" s="78">
        <f>SUM(F82,F123,F164)</f>
        <v>-2004329.1410000012</v>
      </c>
      <c r="G41" s="78">
        <f>SUM(G82,G123,G164)</f>
        <v>4332980.115999999</v>
      </c>
      <c r="H41" s="78">
        <f>SUM(H82,H123,H164)</f>
        <v>5554250.386999999</v>
      </c>
      <c r="I41" s="78">
        <f>G41-H41</f>
        <v>-1221270.2709999997</v>
      </c>
      <c r="J41" s="79">
        <f>G41/D41</f>
        <v>0.9987754557945442</v>
      </c>
      <c r="K41" s="79">
        <f>H41/E41</f>
        <v>0.8757026132440517</v>
      </c>
    </row>
    <row r="42" spans="1:11" s="54" customFormat="1" ht="33" customHeight="1">
      <c r="A42" s="213"/>
      <c r="B42" s="213"/>
      <c r="C42" s="213"/>
      <c r="D42" s="213"/>
      <c r="E42" s="213"/>
      <c r="F42" s="213"/>
      <c r="G42" s="213"/>
      <c r="H42" s="213"/>
      <c r="I42" s="213"/>
      <c r="J42" s="213"/>
      <c r="K42" s="213"/>
    </row>
    <row r="43" spans="1:11" s="54" customFormat="1" ht="33" customHeight="1">
      <c r="A43" s="213"/>
      <c r="B43" s="213"/>
      <c r="C43" s="213"/>
      <c r="D43" s="213"/>
      <c r="E43" s="213"/>
      <c r="F43" s="213"/>
      <c r="G43" s="213"/>
      <c r="H43" s="213"/>
      <c r="I43" s="213"/>
      <c r="J43" s="213"/>
      <c r="K43" s="213"/>
    </row>
    <row r="44" spans="1:11" s="54" customFormat="1" ht="33" customHeight="1">
      <c r="A44" s="211" t="s">
        <v>84</v>
      </c>
      <c r="B44" s="211"/>
      <c r="C44" s="211"/>
      <c r="D44" s="211"/>
      <c r="E44" s="211"/>
      <c r="F44" s="211"/>
      <c r="G44" s="211"/>
      <c r="H44" s="211"/>
      <c r="I44" s="211"/>
      <c r="J44" s="211"/>
      <c r="K44" s="211"/>
    </row>
    <row r="45" spans="1:11" s="54" customFormat="1" ht="33" customHeight="1">
      <c r="A45" s="212" t="s">
        <v>52</v>
      </c>
      <c r="B45" s="212"/>
      <c r="C45" s="212"/>
      <c r="D45" s="212"/>
      <c r="E45" s="212"/>
      <c r="F45" s="212"/>
      <c r="G45" s="212"/>
      <c r="H45" s="212"/>
      <c r="I45" s="212"/>
      <c r="J45" s="212"/>
      <c r="K45" s="212"/>
    </row>
    <row r="46" spans="1:11" s="54" customFormat="1" ht="33" customHeight="1">
      <c r="A46" s="216" t="s">
        <v>53</v>
      </c>
      <c r="B46" s="216"/>
      <c r="C46" s="216"/>
      <c r="D46" s="216"/>
      <c r="E46" s="216"/>
      <c r="F46" s="216"/>
      <c r="G46" s="216"/>
      <c r="H46" s="216"/>
      <c r="I46" s="216"/>
      <c r="J46" s="216"/>
      <c r="K46" s="216"/>
    </row>
    <row r="47" spans="1:11" s="54" customFormat="1" ht="33" customHeight="1">
      <c r="A47" s="212" t="s">
        <v>2</v>
      </c>
      <c r="B47" s="212"/>
      <c r="C47" s="212"/>
      <c r="D47" s="212"/>
      <c r="E47" s="212"/>
      <c r="F47" s="212"/>
      <c r="G47" s="212"/>
      <c r="H47" s="212"/>
      <c r="I47" s="212"/>
      <c r="J47" s="212"/>
      <c r="K47" s="212"/>
    </row>
    <row r="48" spans="1:11" s="54" customFormat="1" ht="33" customHeight="1">
      <c r="A48" s="217" t="s">
        <v>3</v>
      </c>
      <c r="B48" s="217"/>
      <c r="C48" s="217"/>
      <c r="D48" s="217"/>
      <c r="E48" s="217"/>
      <c r="F48" s="217"/>
      <c r="G48" s="217"/>
      <c r="H48" s="217"/>
      <c r="I48" s="217"/>
      <c r="J48" s="217"/>
      <c r="K48" s="217"/>
    </row>
    <row r="49" spans="1:11" ht="33" customHeight="1">
      <c r="A49" s="218" t="s">
        <v>54</v>
      </c>
      <c r="B49" s="219"/>
      <c r="C49" s="55"/>
      <c r="D49" s="218" t="s">
        <v>47</v>
      </c>
      <c r="E49" s="224"/>
      <c r="F49" s="219"/>
      <c r="G49" s="226" t="s">
        <v>55</v>
      </c>
      <c r="H49" s="227"/>
      <c r="I49" s="228"/>
      <c r="J49" s="226" t="s">
        <v>56</v>
      </c>
      <c r="K49" s="219"/>
    </row>
    <row r="50" spans="1:11" ht="33" customHeight="1">
      <c r="A50" s="220"/>
      <c r="B50" s="221"/>
      <c r="C50" s="56" t="s">
        <v>5</v>
      </c>
      <c r="D50" s="222"/>
      <c r="E50" s="225"/>
      <c r="F50" s="223"/>
      <c r="G50" s="229"/>
      <c r="H50" s="230"/>
      <c r="I50" s="231"/>
      <c r="J50" s="222"/>
      <c r="K50" s="223"/>
    </row>
    <row r="51" spans="1:11" ht="33" customHeight="1">
      <c r="A51" s="220"/>
      <c r="B51" s="221"/>
      <c r="C51" s="56" t="s">
        <v>6</v>
      </c>
      <c r="D51" s="232" t="s">
        <v>7</v>
      </c>
      <c r="E51" s="232" t="s">
        <v>8</v>
      </c>
      <c r="F51" s="56" t="s">
        <v>9</v>
      </c>
      <c r="G51" s="232" t="s">
        <v>7</v>
      </c>
      <c r="H51" s="232" t="s">
        <v>8</v>
      </c>
      <c r="I51" s="56" t="s">
        <v>9</v>
      </c>
      <c r="J51" s="56" t="s">
        <v>10</v>
      </c>
      <c r="K51" s="56" t="s">
        <v>11</v>
      </c>
    </row>
    <row r="52" spans="1:11" ht="33" customHeight="1">
      <c r="A52" s="222"/>
      <c r="B52" s="223"/>
      <c r="C52" s="57"/>
      <c r="D52" s="233"/>
      <c r="E52" s="233"/>
      <c r="F52" s="56" t="s">
        <v>12</v>
      </c>
      <c r="G52" s="233"/>
      <c r="H52" s="233"/>
      <c r="I52" s="56" t="s">
        <v>12</v>
      </c>
      <c r="J52" s="56" t="s">
        <v>13</v>
      </c>
      <c r="K52" s="56" t="s">
        <v>13</v>
      </c>
    </row>
    <row r="53" spans="1:11" ht="33" customHeight="1">
      <c r="A53" s="214">
        <v>1</v>
      </c>
      <c r="B53" s="215"/>
      <c r="C53" s="58">
        <v>2</v>
      </c>
      <c r="D53" s="58">
        <v>3</v>
      </c>
      <c r="E53" s="58">
        <v>4</v>
      </c>
      <c r="F53" s="58">
        <v>5</v>
      </c>
      <c r="G53" s="58">
        <v>6</v>
      </c>
      <c r="H53" s="58">
        <v>7</v>
      </c>
      <c r="I53" s="58">
        <v>8</v>
      </c>
      <c r="J53" s="59" t="s">
        <v>14</v>
      </c>
      <c r="K53" s="59" t="s">
        <v>15</v>
      </c>
    </row>
    <row r="54" spans="1:11" ht="33" customHeight="1">
      <c r="A54" s="80">
        <v>2</v>
      </c>
      <c r="B54" s="55"/>
      <c r="C54" s="62" t="s">
        <v>57</v>
      </c>
      <c r="D54" s="63"/>
      <c r="E54" s="64"/>
      <c r="F54" s="63"/>
      <c r="G54" s="63"/>
      <c r="H54" s="63"/>
      <c r="I54" s="65">
        <f>G54-H54</f>
        <v>0</v>
      </c>
      <c r="J54" s="66"/>
      <c r="K54" s="66"/>
    </row>
    <row r="55" spans="1:11" ht="33" customHeight="1">
      <c r="A55" s="81"/>
      <c r="B55" s="68">
        <v>1</v>
      </c>
      <c r="C55" s="57" t="s">
        <v>58</v>
      </c>
      <c r="D55" s="82">
        <v>893.5</v>
      </c>
      <c r="E55" s="82">
        <v>29679.102</v>
      </c>
      <c r="F55" s="83">
        <f>D55-E55</f>
        <v>-28785.602</v>
      </c>
      <c r="G55" s="83">
        <v>442.968</v>
      </c>
      <c r="H55" s="83">
        <v>25064.01</v>
      </c>
      <c r="I55" s="84">
        <f>G55-H55</f>
        <v>-24621.041999999998</v>
      </c>
      <c r="J55" s="70">
        <f>G55/D55</f>
        <v>0.49576720761052046</v>
      </c>
      <c r="K55" s="70">
        <f>H55/E55</f>
        <v>0.8445002817133752</v>
      </c>
    </row>
    <row r="56" spans="1:11" ht="33" customHeight="1">
      <c r="A56" s="81"/>
      <c r="B56" s="68">
        <v>2</v>
      </c>
      <c r="C56" s="57" t="s">
        <v>59</v>
      </c>
      <c r="D56" s="82"/>
      <c r="E56" s="82"/>
      <c r="F56" s="83"/>
      <c r="G56" s="83"/>
      <c r="H56" s="83"/>
      <c r="I56" s="84"/>
      <c r="J56" s="70"/>
      <c r="K56" s="70"/>
    </row>
    <row r="57" spans="1:11" ht="33" customHeight="1">
      <c r="A57" s="85"/>
      <c r="B57" s="72">
        <v>3</v>
      </c>
      <c r="C57" s="57" t="s">
        <v>60</v>
      </c>
      <c r="D57" s="82">
        <v>18352.06</v>
      </c>
      <c r="E57" s="82">
        <v>176113.031</v>
      </c>
      <c r="F57" s="83">
        <f aca="true" t="shared" si="8" ref="F57:F80">D57-E57</f>
        <v>-157760.971</v>
      </c>
      <c r="G57" s="83">
        <v>15637.436</v>
      </c>
      <c r="H57" s="83">
        <v>182900.426</v>
      </c>
      <c r="I57" s="84">
        <f aca="true" t="shared" si="9" ref="I57:I80">G57-H57</f>
        <v>-167262.99000000002</v>
      </c>
      <c r="J57" s="70">
        <f aca="true" t="shared" si="10" ref="J57:K79">G57/D57</f>
        <v>0.8520806928486502</v>
      </c>
      <c r="K57" s="70">
        <f t="shared" si="10"/>
        <v>1.0385399931024981</v>
      </c>
    </row>
    <row r="58" spans="1:15" ht="33" customHeight="1">
      <c r="A58" s="85"/>
      <c r="B58" s="72">
        <v>4</v>
      </c>
      <c r="C58" s="57" t="s">
        <v>61</v>
      </c>
      <c r="D58" s="82">
        <v>31761.474</v>
      </c>
      <c r="E58" s="82">
        <v>722906.772</v>
      </c>
      <c r="F58" s="83">
        <f t="shared" si="8"/>
        <v>-691145.298</v>
      </c>
      <c r="G58" s="84">
        <v>12141.03</v>
      </c>
      <c r="H58" s="84">
        <v>768379.139</v>
      </c>
      <c r="I58" s="84">
        <f t="shared" si="9"/>
        <v>-756238.1089999999</v>
      </c>
      <c r="J58" s="70">
        <f t="shared" si="10"/>
        <v>0.3822565035867039</v>
      </c>
      <c r="K58" s="70">
        <f t="shared" si="10"/>
        <v>1.0629021178957776</v>
      </c>
      <c r="O58" s="86"/>
    </row>
    <row r="59" spans="1:15" ht="33" customHeight="1">
      <c r="A59" s="85"/>
      <c r="B59" s="72">
        <v>5</v>
      </c>
      <c r="C59" s="57" t="s">
        <v>62</v>
      </c>
      <c r="D59" s="82">
        <v>1518.577</v>
      </c>
      <c r="E59" s="82">
        <v>16060.499</v>
      </c>
      <c r="F59" s="83">
        <f t="shared" si="8"/>
        <v>-14541.922</v>
      </c>
      <c r="G59" s="84">
        <v>157.844</v>
      </c>
      <c r="H59" s="84">
        <v>15255.562</v>
      </c>
      <c r="I59" s="84">
        <f t="shared" si="9"/>
        <v>-15097.718</v>
      </c>
      <c r="J59" s="70">
        <f t="shared" si="10"/>
        <v>0.10394204574414073</v>
      </c>
      <c r="K59" s="70">
        <f t="shared" si="10"/>
        <v>0.9498809470365771</v>
      </c>
      <c r="O59" s="86"/>
    </row>
    <row r="60" spans="1:15" ht="33" customHeight="1">
      <c r="A60" s="85"/>
      <c r="B60" s="72">
        <v>6</v>
      </c>
      <c r="C60" s="57" t="s">
        <v>63</v>
      </c>
      <c r="D60" s="82"/>
      <c r="E60" s="82">
        <v>775.452</v>
      </c>
      <c r="F60" s="83">
        <f t="shared" si="8"/>
        <v>-775.452</v>
      </c>
      <c r="G60" s="84">
        <v>0.034</v>
      </c>
      <c r="H60" s="84">
        <v>515.699</v>
      </c>
      <c r="I60" s="84">
        <f t="shared" si="9"/>
        <v>-515.665</v>
      </c>
      <c r="J60" s="70"/>
      <c r="K60" s="70">
        <f t="shared" si="10"/>
        <v>0.6650302017404043</v>
      </c>
      <c r="O60" s="87"/>
    </row>
    <row r="61" spans="1:15" ht="33" customHeight="1">
      <c r="A61" s="85"/>
      <c r="B61" s="72">
        <v>7</v>
      </c>
      <c r="C61" s="57" t="s">
        <v>64</v>
      </c>
      <c r="D61" s="82">
        <v>7230.318</v>
      </c>
      <c r="E61" s="82">
        <v>14704.536</v>
      </c>
      <c r="F61" s="83">
        <f t="shared" si="8"/>
        <v>-7474.218</v>
      </c>
      <c r="G61" s="84">
        <v>6701.297</v>
      </c>
      <c r="H61" s="84">
        <v>14773.489</v>
      </c>
      <c r="I61" s="84">
        <f t="shared" si="9"/>
        <v>-8072.192</v>
      </c>
      <c r="J61" s="70">
        <f t="shared" si="10"/>
        <v>0.9268329553416599</v>
      </c>
      <c r="K61" s="70">
        <f t="shared" si="10"/>
        <v>1.0046892333086879</v>
      </c>
      <c r="O61" s="87"/>
    </row>
    <row r="62" spans="1:15" ht="33" customHeight="1">
      <c r="A62" s="85"/>
      <c r="B62" s="72">
        <v>8</v>
      </c>
      <c r="C62" s="57" t="s">
        <v>18</v>
      </c>
      <c r="D62" s="82"/>
      <c r="E62" s="82"/>
      <c r="F62" s="83"/>
      <c r="G62" s="84"/>
      <c r="H62" s="84"/>
      <c r="I62" s="84"/>
      <c r="J62" s="70"/>
      <c r="K62" s="70"/>
      <c r="O62" s="87"/>
    </row>
    <row r="63" spans="1:15" ht="33" customHeight="1">
      <c r="A63" s="85"/>
      <c r="B63" s="72">
        <v>9</v>
      </c>
      <c r="C63" s="57" t="s">
        <v>65</v>
      </c>
      <c r="D63" s="82">
        <v>2712.13</v>
      </c>
      <c r="E63" s="82">
        <v>10891.88</v>
      </c>
      <c r="F63" s="83">
        <f t="shared" si="8"/>
        <v>-8179.749999999999</v>
      </c>
      <c r="G63" s="84">
        <v>2428.003</v>
      </c>
      <c r="H63" s="84">
        <v>11085.619</v>
      </c>
      <c r="I63" s="84">
        <f t="shared" si="9"/>
        <v>-8657.616</v>
      </c>
      <c r="J63" s="70">
        <f t="shared" si="10"/>
        <v>0.8952384288363758</v>
      </c>
      <c r="K63" s="70">
        <f t="shared" si="10"/>
        <v>1.0177874710334673</v>
      </c>
      <c r="O63" s="86"/>
    </row>
    <row r="64" spans="1:15" ht="33" customHeight="1">
      <c r="A64" s="85"/>
      <c r="B64" s="72">
        <v>10</v>
      </c>
      <c r="C64" s="74" t="s">
        <v>66</v>
      </c>
      <c r="D64" s="82">
        <v>68299.52</v>
      </c>
      <c r="E64" s="82">
        <v>179527</v>
      </c>
      <c r="F64" s="83">
        <f t="shared" si="8"/>
        <v>-111227.48</v>
      </c>
      <c r="G64" s="84">
        <v>79889.867</v>
      </c>
      <c r="H64" s="84">
        <v>184204.739</v>
      </c>
      <c r="I64" s="84">
        <f t="shared" si="9"/>
        <v>-104314.872</v>
      </c>
      <c r="J64" s="70">
        <f t="shared" si="10"/>
        <v>1.1696988060823852</v>
      </c>
      <c r="K64" s="70">
        <f t="shared" si="10"/>
        <v>1.0260559080249767</v>
      </c>
      <c r="O64" s="86"/>
    </row>
    <row r="65" spans="1:15" ht="33" customHeight="1">
      <c r="A65" s="85"/>
      <c r="B65" s="72">
        <v>11</v>
      </c>
      <c r="C65" s="57" t="s">
        <v>67</v>
      </c>
      <c r="D65" s="82">
        <v>351870.331</v>
      </c>
      <c r="E65" s="82">
        <v>28615.147</v>
      </c>
      <c r="F65" s="88">
        <f t="shared" si="8"/>
        <v>323255.184</v>
      </c>
      <c r="G65" s="84">
        <v>452000.467</v>
      </c>
      <c r="H65" s="84">
        <v>30049.042</v>
      </c>
      <c r="I65" s="89">
        <f t="shared" si="9"/>
        <v>421951.425</v>
      </c>
      <c r="J65" s="70">
        <f t="shared" si="10"/>
        <v>1.2845654412392047</v>
      </c>
      <c r="K65" s="70">
        <f t="shared" si="10"/>
        <v>1.0501096499696472</v>
      </c>
      <c r="M65" s="90"/>
      <c r="O65" s="86"/>
    </row>
    <row r="66" spans="1:15" ht="33" customHeight="1">
      <c r="A66" s="85"/>
      <c r="B66" s="72">
        <v>12</v>
      </c>
      <c r="C66" s="57" t="s">
        <v>68</v>
      </c>
      <c r="D66" s="82">
        <v>18406.786</v>
      </c>
      <c r="E66" s="82">
        <v>13143.441</v>
      </c>
      <c r="F66" s="88">
        <f t="shared" si="8"/>
        <v>5263.344999999999</v>
      </c>
      <c r="G66" s="83">
        <v>19155.971</v>
      </c>
      <c r="H66" s="83">
        <v>11991.968</v>
      </c>
      <c r="I66" s="88">
        <f t="shared" si="9"/>
        <v>7164.003000000001</v>
      </c>
      <c r="J66" s="70">
        <f t="shared" si="10"/>
        <v>1.0407015651727576</v>
      </c>
      <c r="K66" s="70">
        <f t="shared" si="10"/>
        <v>0.9123918158113998</v>
      </c>
      <c r="O66" s="12"/>
    </row>
    <row r="67" spans="1:15" ht="33" customHeight="1">
      <c r="A67" s="85"/>
      <c r="B67" s="72"/>
      <c r="C67" s="57" t="s">
        <v>69</v>
      </c>
      <c r="D67" s="82"/>
      <c r="E67" s="82"/>
      <c r="F67" s="91">
        <f t="shared" si="8"/>
        <v>0</v>
      </c>
      <c r="G67" s="92"/>
      <c r="H67" s="92"/>
      <c r="I67" s="84">
        <f t="shared" si="9"/>
        <v>0</v>
      </c>
      <c r="J67" s="70"/>
      <c r="K67" s="70"/>
      <c r="O67" s="86"/>
    </row>
    <row r="68" spans="1:15" ht="33" customHeight="1">
      <c r="A68" s="85"/>
      <c r="B68" s="72">
        <v>13</v>
      </c>
      <c r="C68" s="74" t="s">
        <v>70</v>
      </c>
      <c r="D68" s="82">
        <v>189698.642</v>
      </c>
      <c r="E68" s="82">
        <v>17253.846</v>
      </c>
      <c r="F68" s="88">
        <f t="shared" si="8"/>
        <v>172444.796</v>
      </c>
      <c r="G68" s="84">
        <v>227513.779</v>
      </c>
      <c r="H68" s="84">
        <v>18362.134</v>
      </c>
      <c r="I68" s="89">
        <f t="shared" si="9"/>
        <v>209151.64500000002</v>
      </c>
      <c r="J68" s="70">
        <f t="shared" si="10"/>
        <v>1.1993432140647586</v>
      </c>
      <c r="K68" s="70">
        <f t="shared" si="10"/>
        <v>1.064234258263346</v>
      </c>
      <c r="O68" s="86"/>
    </row>
    <row r="69" spans="1:15" ht="33" customHeight="1">
      <c r="A69" s="85"/>
      <c r="B69" s="72">
        <v>14</v>
      </c>
      <c r="C69" s="74" t="s">
        <v>71</v>
      </c>
      <c r="D69" s="82">
        <v>28461.315</v>
      </c>
      <c r="E69" s="82">
        <v>15374.259</v>
      </c>
      <c r="F69" s="88">
        <f t="shared" si="8"/>
        <v>13087.055999999999</v>
      </c>
      <c r="G69" s="84">
        <v>38651.647</v>
      </c>
      <c r="H69" s="84">
        <v>16149.302</v>
      </c>
      <c r="I69" s="89">
        <f t="shared" si="9"/>
        <v>22502.344999999998</v>
      </c>
      <c r="J69" s="70">
        <f t="shared" si="10"/>
        <v>1.3580415030015303</v>
      </c>
      <c r="K69" s="70">
        <f t="shared" si="10"/>
        <v>1.0504117304125031</v>
      </c>
      <c r="O69" s="86"/>
    </row>
    <row r="70" spans="1:15" ht="33" customHeight="1">
      <c r="A70" s="85"/>
      <c r="B70" s="72"/>
      <c r="C70" s="57" t="s">
        <v>72</v>
      </c>
      <c r="D70" s="82"/>
      <c r="E70" s="82"/>
      <c r="F70" s="83">
        <f t="shared" si="8"/>
        <v>0</v>
      </c>
      <c r="G70" s="83"/>
      <c r="H70" s="83"/>
      <c r="I70" s="84">
        <f t="shared" si="9"/>
        <v>0</v>
      </c>
      <c r="J70" s="70"/>
      <c r="K70" s="70"/>
      <c r="O70" s="93"/>
    </row>
    <row r="71" spans="1:15" ht="33" customHeight="1">
      <c r="A71" s="85"/>
      <c r="B71" s="72">
        <v>15</v>
      </c>
      <c r="C71" s="57" t="s">
        <v>73</v>
      </c>
      <c r="D71" s="82">
        <v>704.685</v>
      </c>
      <c r="E71" s="82">
        <v>3679.604</v>
      </c>
      <c r="F71" s="83">
        <f t="shared" si="8"/>
        <v>-2974.919</v>
      </c>
      <c r="G71" s="83">
        <v>1045.739</v>
      </c>
      <c r="H71" s="83">
        <v>4040.011</v>
      </c>
      <c r="I71" s="84">
        <f t="shared" si="9"/>
        <v>-2994.272</v>
      </c>
      <c r="J71" s="70">
        <f t="shared" si="10"/>
        <v>1.483980785741147</v>
      </c>
      <c r="K71" s="70">
        <f t="shared" si="10"/>
        <v>1.0979472247557074</v>
      </c>
      <c r="O71" s="93"/>
    </row>
    <row r="72" spans="1:15" ht="33" customHeight="1">
      <c r="A72" s="85"/>
      <c r="B72" s="72">
        <v>16</v>
      </c>
      <c r="C72" s="57" t="s">
        <v>74</v>
      </c>
      <c r="D72" s="82">
        <v>10014.28</v>
      </c>
      <c r="E72" s="82">
        <v>5957.701</v>
      </c>
      <c r="F72" s="88">
        <f t="shared" si="8"/>
        <v>4056.5790000000006</v>
      </c>
      <c r="G72" s="83">
        <v>11602.96</v>
      </c>
      <c r="H72" s="83">
        <v>6482.129</v>
      </c>
      <c r="I72" s="88">
        <f t="shared" si="9"/>
        <v>5120.830999999999</v>
      </c>
      <c r="J72" s="70">
        <f t="shared" si="10"/>
        <v>1.1586414599951267</v>
      </c>
      <c r="K72" s="70">
        <f t="shared" si="10"/>
        <v>1.0880252298663529</v>
      </c>
      <c r="O72" s="87"/>
    </row>
    <row r="73" spans="1:15" s="94" customFormat="1" ht="33" customHeight="1">
      <c r="A73" s="85"/>
      <c r="B73" s="72">
        <v>17</v>
      </c>
      <c r="C73" s="57" t="s">
        <v>75</v>
      </c>
      <c r="D73" s="82">
        <v>20906.232</v>
      </c>
      <c r="E73" s="82">
        <v>667865.947</v>
      </c>
      <c r="F73" s="83">
        <f t="shared" si="8"/>
        <v>-646959.7150000001</v>
      </c>
      <c r="G73" s="83">
        <v>15552.451</v>
      </c>
      <c r="H73" s="83">
        <v>747879.378</v>
      </c>
      <c r="I73" s="84">
        <f t="shared" si="9"/>
        <v>-732326.927</v>
      </c>
      <c r="J73" s="70">
        <f t="shared" si="10"/>
        <v>0.7439145896783312</v>
      </c>
      <c r="K73" s="70">
        <f t="shared" si="10"/>
        <v>1.119804627499596</v>
      </c>
      <c r="O73" s="87"/>
    </row>
    <row r="74" spans="1:15" ht="33" customHeight="1">
      <c r="A74" s="85"/>
      <c r="B74" s="72">
        <v>18</v>
      </c>
      <c r="C74" s="57" t="s">
        <v>76</v>
      </c>
      <c r="D74" s="82">
        <v>40925.192</v>
      </c>
      <c r="E74" s="82">
        <v>293193.787</v>
      </c>
      <c r="F74" s="83">
        <f t="shared" si="8"/>
        <v>-252268.595</v>
      </c>
      <c r="G74" s="83">
        <v>21754.622</v>
      </c>
      <c r="H74" s="83">
        <v>231607.787</v>
      </c>
      <c r="I74" s="84">
        <f t="shared" si="9"/>
        <v>-209853.165</v>
      </c>
      <c r="J74" s="70">
        <f t="shared" si="10"/>
        <v>0.5315704322169092</v>
      </c>
      <c r="K74" s="70">
        <f t="shared" si="10"/>
        <v>0.7899477999511634</v>
      </c>
      <c r="O74" s="86"/>
    </row>
    <row r="75" spans="1:15" ht="33" customHeight="1">
      <c r="A75" s="85"/>
      <c r="B75" s="72">
        <v>19</v>
      </c>
      <c r="C75" s="57" t="s">
        <v>77</v>
      </c>
      <c r="D75" s="82">
        <v>2757887.813</v>
      </c>
      <c r="E75" s="82">
        <v>2367278.757</v>
      </c>
      <c r="F75" s="88">
        <f t="shared" si="8"/>
        <v>390609.05599999987</v>
      </c>
      <c r="G75" s="84">
        <v>3018252.332</v>
      </c>
      <c r="H75" s="84">
        <v>1864336.33</v>
      </c>
      <c r="I75" s="88">
        <f t="shared" si="9"/>
        <v>1153916.0019999999</v>
      </c>
      <c r="J75" s="70">
        <f t="shared" si="10"/>
        <v>1.0944072190945209</v>
      </c>
      <c r="K75" s="70">
        <f t="shared" si="10"/>
        <v>0.7875440627713114</v>
      </c>
      <c r="O75" s="86"/>
    </row>
    <row r="76" spans="1:15" ht="33" customHeight="1">
      <c r="A76" s="85"/>
      <c r="B76" s="72">
        <v>20</v>
      </c>
      <c r="C76" s="57" t="s">
        <v>78</v>
      </c>
      <c r="D76" s="82">
        <v>40598.043</v>
      </c>
      <c r="E76" s="82">
        <v>33361.036</v>
      </c>
      <c r="F76" s="88">
        <f t="shared" si="8"/>
        <v>7237.006999999998</v>
      </c>
      <c r="G76" s="84">
        <v>47317.28</v>
      </c>
      <c r="H76" s="84">
        <v>33554.434</v>
      </c>
      <c r="I76" s="88">
        <f>G76-H76</f>
        <v>13762.845999999998</v>
      </c>
      <c r="J76" s="70">
        <f t="shared" si="10"/>
        <v>1.165506426011717</v>
      </c>
      <c r="K76" s="70">
        <f t="shared" si="10"/>
        <v>1.0057971221277422</v>
      </c>
      <c r="O76" s="86"/>
    </row>
    <row r="77" spans="1:15" ht="33" customHeight="1">
      <c r="A77" s="85"/>
      <c r="B77" s="72">
        <v>21</v>
      </c>
      <c r="C77" s="57" t="s">
        <v>79</v>
      </c>
      <c r="D77" s="82">
        <v>2748.704</v>
      </c>
      <c r="E77" s="82">
        <v>26146.571</v>
      </c>
      <c r="F77" s="83">
        <f t="shared" si="8"/>
        <v>-23397.867</v>
      </c>
      <c r="G77" s="84">
        <v>1431.186</v>
      </c>
      <c r="H77" s="84">
        <v>25316.888</v>
      </c>
      <c r="I77" s="84">
        <f>G77-H77</f>
        <v>-23885.701999999997</v>
      </c>
      <c r="J77" s="70">
        <f t="shared" si="10"/>
        <v>0.5206766534337637</v>
      </c>
      <c r="K77" s="70">
        <f t="shared" si="10"/>
        <v>0.9682679996547157</v>
      </c>
      <c r="O77" s="87"/>
    </row>
    <row r="78" spans="1:15" ht="33" customHeight="1">
      <c r="A78" s="85"/>
      <c r="B78" s="72"/>
      <c r="C78" s="57" t="s">
        <v>80</v>
      </c>
      <c r="D78" s="82"/>
      <c r="E78" s="82"/>
      <c r="F78" s="83">
        <f t="shared" si="8"/>
        <v>0</v>
      </c>
      <c r="G78" s="95"/>
      <c r="H78" s="95"/>
      <c r="I78" s="96">
        <f t="shared" si="9"/>
        <v>0</v>
      </c>
      <c r="J78" s="70"/>
      <c r="K78" s="70"/>
      <c r="O78" s="86"/>
    </row>
    <row r="79" spans="1:15" ht="33" customHeight="1">
      <c r="A79" s="85"/>
      <c r="B79" s="72">
        <v>22</v>
      </c>
      <c r="C79" s="57" t="s">
        <v>81</v>
      </c>
      <c r="D79" s="82">
        <v>11159.15</v>
      </c>
      <c r="E79" s="82">
        <v>3854.012</v>
      </c>
      <c r="F79" s="88">
        <f t="shared" si="8"/>
        <v>7305.137999999999</v>
      </c>
      <c r="G79" s="84">
        <v>13240.806</v>
      </c>
      <c r="H79" s="84">
        <v>4061.995</v>
      </c>
      <c r="I79" s="88">
        <f t="shared" si="9"/>
        <v>9178.811000000002</v>
      </c>
      <c r="J79" s="70">
        <f t="shared" si="10"/>
        <v>1.18654252340008</v>
      </c>
      <c r="K79" s="70">
        <f t="shared" si="10"/>
        <v>1.0539653223705583</v>
      </c>
      <c r="O79" s="86"/>
    </row>
    <row r="80" spans="1:11" ht="33" customHeight="1">
      <c r="A80" s="85"/>
      <c r="B80" s="72">
        <v>23</v>
      </c>
      <c r="C80" s="57" t="s">
        <v>82</v>
      </c>
      <c r="D80" s="82"/>
      <c r="E80" s="82">
        <v>810.648</v>
      </c>
      <c r="F80" s="83">
        <f t="shared" si="8"/>
        <v>-810.648</v>
      </c>
      <c r="G80" s="84">
        <v>0.345</v>
      </c>
      <c r="H80" s="84">
        <v>710.335</v>
      </c>
      <c r="I80" s="84">
        <f t="shared" si="9"/>
        <v>-709.99</v>
      </c>
      <c r="J80" s="70"/>
      <c r="K80" s="70">
        <f>H80/E80</f>
        <v>0.8762557854950608</v>
      </c>
    </row>
    <row r="81" spans="1:11" ht="33" customHeight="1">
      <c r="A81" s="85"/>
      <c r="B81" s="72">
        <v>24</v>
      </c>
      <c r="C81" s="57" t="s">
        <v>83</v>
      </c>
      <c r="D81" s="97"/>
      <c r="E81" s="97"/>
      <c r="F81" s="83"/>
      <c r="G81" s="84"/>
      <c r="H81" s="84"/>
      <c r="I81" s="84"/>
      <c r="J81" s="70"/>
      <c r="K81" s="70"/>
    </row>
    <row r="82" spans="1:11" ht="33" customHeight="1">
      <c r="A82" s="98"/>
      <c r="B82" s="76"/>
      <c r="C82" s="77" t="s">
        <v>33</v>
      </c>
      <c r="D82" s="99">
        <f>SUM(D55:D80)</f>
        <v>3604148.752</v>
      </c>
      <c r="E82" s="99">
        <f>SUM(E55:E80)</f>
        <v>4627193.028000001</v>
      </c>
      <c r="F82" s="100">
        <f>D82-E82</f>
        <v>-1023044.276000001</v>
      </c>
      <c r="G82" s="100">
        <f>SUM(G55:G80)</f>
        <v>3984918.064</v>
      </c>
      <c r="H82" s="100">
        <f>SUM(H55:H80)</f>
        <v>4196720.415999999</v>
      </c>
      <c r="I82" s="101">
        <f>G82-H82</f>
        <v>-211802.3519999995</v>
      </c>
      <c r="J82" s="79">
        <f>G82/D82</f>
        <v>1.1056475018653724</v>
      </c>
      <c r="K82" s="79">
        <f>H82/E82</f>
        <v>0.9069689530142503</v>
      </c>
    </row>
    <row r="83" spans="1:12" s="54" customFormat="1" ht="33" customHeight="1">
      <c r="A83" s="213"/>
      <c r="B83" s="213"/>
      <c r="C83" s="213"/>
      <c r="D83" s="213"/>
      <c r="E83" s="213"/>
      <c r="F83" s="213"/>
      <c r="G83" s="213"/>
      <c r="H83" s="213"/>
      <c r="I83" s="213"/>
      <c r="J83" s="213"/>
      <c r="K83" s="213"/>
      <c r="L83" s="102"/>
    </row>
    <row r="84" spans="1:11" s="54" customFormat="1" ht="33" customHeight="1">
      <c r="A84" s="213"/>
      <c r="B84" s="213"/>
      <c r="C84" s="213"/>
      <c r="D84" s="213"/>
      <c r="E84" s="213"/>
      <c r="F84" s="213"/>
      <c r="G84" s="213"/>
      <c r="H84" s="213"/>
      <c r="I84" s="213"/>
      <c r="J84" s="213"/>
      <c r="K84" s="213"/>
    </row>
    <row r="85" spans="1:11" s="54" customFormat="1" ht="33" customHeight="1">
      <c r="A85" s="234" t="s">
        <v>85</v>
      </c>
      <c r="B85" s="234"/>
      <c r="C85" s="234"/>
      <c r="D85" s="234"/>
      <c r="E85" s="234"/>
      <c r="F85" s="234"/>
      <c r="G85" s="234"/>
      <c r="H85" s="234"/>
      <c r="I85" s="234"/>
      <c r="J85" s="234"/>
      <c r="K85" s="234"/>
    </row>
    <row r="86" spans="1:11" s="54" customFormat="1" ht="33" customHeight="1">
      <c r="A86" s="212" t="s">
        <v>52</v>
      </c>
      <c r="B86" s="212"/>
      <c r="C86" s="212"/>
      <c r="D86" s="212"/>
      <c r="E86" s="212"/>
      <c r="F86" s="212"/>
      <c r="G86" s="212"/>
      <c r="H86" s="212"/>
      <c r="I86" s="212"/>
      <c r="J86" s="212"/>
      <c r="K86" s="212"/>
    </row>
    <row r="87" spans="1:11" s="54" customFormat="1" ht="33" customHeight="1">
      <c r="A87" s="216" t="s">
        <v>53</v>
      </c>
      <c r="B87" s="216"/>
      <c r="C87" s="216"/>
      <c r="D87" s="216"/>
      <c r="E87" s="216"/>
      <c r="F87" s="216"/>
      <c r="G87" s="216"/>
      <c r="H87" s="216"/>
      <c r="I87" s="216"/>
      <c r="J87" s="216"/>
      <c r="K87" s="216"/>
    </row>
    <row r="88" spans="1:11" s="54" customFormat="1" ht="33" customHeight="1">
      <c r="A88" s="212" t="s">
        <v>36</v>
      </c>
      <c r="B88" s="212"/>
      <c r="C88" s="212"/>
      <c r="D88" s="212"/>
      <c r="E88" s="212"/>
      <c r="F88" s="212"/>
      <c r="G88" s="212"/>
      <c r="H88" s="212"/>
      <c r="I88" s="212"/>
      <c r="J88" s="212"/>
      <c r="K88" s="212"/>
    </row>
    <row r="89" spans="1:11" s="54" customFormat="1" ht="33" customHeight="1">
      <c r="A89" s="217" t="s">
        <v>3</v>
      </c>
      <c r="B89" s="217"/>
      <c r="C89" s="217"/>
      <c r="D89" s="217"/>
      <c r="E89" s="217"/>
      <c r="F89" s="217"/>
      <c r="G89" s="217"/>
      <c r="H89" s="217"/>
      <c r="I89" s="217"/>
      <c r="J89" s="217"/>
      <c r="K89" s="217"/>
    </row>
    <row r="90" spans="1:11" ht="33" customHeight="1">
      <c r="A90" s="218" t="s">
        <v>54</v>
      </c>
      <c r="B90" s="219"/>
      <c r="C90" s="55"/>
      <c r="D90" s="218" t="s">
        <v>47</v>
      </c>
      <c r="E90" s="224"/>
      <c r="F90" s="219"/>
      <c r="G90" s="226" t="s">
        <v>55</v>
      </c>
      <c r="H90" s="227"/>
      <c r="I90" s="228"/>
      <c r="J90" s="226" t="s">
        <v>56</v>
      </c>
      <c r="K90" s="219"/>
    </row>
    <row r="91" spans="1:11" ht="33" customHeight="1">
      <c r="A91" s="220"/>
      <c r="B91" s="221"/>
      <c r="C91" s="56" t="s">
        <v>5</v>
      </c>
      <c r="D91" s="222"/>
      <c r="E91" s="225"/>
      <c r="F91" s="223"/>
      <c r="G91" s="229"/>
      <c r="H91" s="230"/>
      <c r="I91" s="231"/>
      <c r="J91" s="222"/>
      <c r="K91" s="223"/>
    </row>
    <row r="92" spans="1:11" ht="33" customHeight="1">
      <c r="A92" s="220"/>
      <c r="B92" s="221"/>
      <c r="C92" s="56" t="s">
        <v>6</v>
      </c>
      <c r="D92" s="232" t="s">
        <v>7</v>
      </c>
      <c r="E92" s="232" t="s">
        <v>8</v>
      </c>
      <c r="F92" s="56" t="s">
        <v>9</v>
      </c>
      <c r="G92" s="232" t="s">
        <v>7</v>
      </c>
      <c r="H92" s="232" t="s">
        <v>8</v>
      </c>
      <c r="I92" s="56" t="s">
        <v>9</v>
      </c>
      <c r="J92" s="56" t="s">
        <v>10</v>
      </c>
      <c r="K92" s="56" t="s">
        <v>11</v>
      </c>
    </row>
    <row r="93" spans="1:11" ht="33" customHeight="1">
      <c r="A93" s="222"/>
      <c r="B93" s="223"/>
      <c r="C93" s="57"/>
      <c r="D93" s="233"/>
      <c r="E93" s="233"/>
      <c r="F93" s="56" t="s">
        <v>12</v>
      </c>
      <c r="G93" s="233"/>
      <c r="H93" s="233"/>
      <c r="I93" s="56" t="s">
        <v>12</v>
      </c>
      <c r="J93" s="56" t="s">
        <v>13</v>
      </c>
      <c r="K93" s="56" t="s">
        <v>13</v>
      </c>
    </row>
    <row r="94" spans="1:11" ht="33" customHeight="1">
      <c r="A94" s="214">
        <v>1</v>
      </c>
      <c r="B94" s="215"/>
      <c r="C94" s="58">
        <v>2</v>
      </c>
      <c r="D94" s="58">
        <v>3</v>
      </c>
      <c r="E94" s="58">
        <v>4</v>
      </c>
      <c r="F94" s="58">
        <v>5</v>
      </c>
      <c r="G94" s="58">
        <v>6</v>
      </c>
      <c r="H94" s="58">
        <v>7</v>
      </c>
      <c r="I94" s="58">
        <v>8</v>
      </c>
      <c r="J94" s="59" t="s">
        <v>14</v>
      </c>
      <c r="K94" s="59" t="s">
        <v>15</v>
      </c>
    </row>
    <row r="95" spans="1:11" ht="33" customHeight="1">
      <c r="A95" s="80">
        <v>3</v>
      </c>
      <c r="B95" s="55"/>
      <c r="C95" s="62" t="s">
        <v>57</v>
      </c>
      <c r="D95" s="63"/>
      <c r="E95" s="64"/>
      <c r="F95" s="63"/>
      <c r="G95" s="63"/>
      <c r="H95" s="63"/>
      <c r="I95" s="65">
        <f>G95-H95</f>
        <v>0</v>
      </c>
      <c r="J95" s="66"/>
      <c r="K95" s="66"/>
    </row>
    <row r="96" spans="1:11" ht="33" customHeight="1">
      <c r="A96" s="81"/>
      <c r="B96" s="68">
        <v>1</v>
      </c>
      <c r="C96" s="57" t="s">
        <v>58</v>
      </c>
      <c r="D96" s="82"/>
      <c r="E96" s="82">
        <v>3388.367</v>
      </c>
      <c r="F96" s="83">
        <f>D96-E96</f>
        <v>-3388.367</v>
      </c>
      <c r="G96" s="83">
        <v>0.999</v>
      </c>
      <c r="H96" s="83">
        <v>3049.142</v>
      </c>
      <c r="I96" s="83">
        <f>G96-H96</f>
        <v>-3048.143</v>
      </c>
      <c r="J96" s="70"/>
      <c r="K96" s="70">
        <f>H96/E96</f>
        <v>0.8998854020240428</v>
      </c>
    </row>
    <row r="97" spans="1:11" ht="33" customHeight="1">
      <c r="A97" s="81"/>
      <c r="B97" s="68">
        <v>2</v>
      </c>
      <c r="C97" s="57" t="s">
        <v>59</v>
      </c>
      <c r="D97" s="82"/>
      <c r="E97" s="82"/>
      <c r="F97" s="83">
        <f aca="true" t="shared" si="11" ref="F97:F121">D97-E97</f>
        <v>0</v>
      </c>
      <c r="G97" s="83"/>
      <c r="H97" s="83"/>
      <c r="I97" s="88">
        <f>G97-H97</f>
        <v>0</v>
      </c>
      <c r="J97" s="70"/>
      <c r="K97" s="70"/>
    </row>
    <row r="98" spans="1:11" ht="33" customHeight="1">
      <c r="A98" s="85"/>
      <c r="B98" s="72">
        <v>3</v>
      </c>
      <c r="C98" s="57" t="s">
        <v>60</v>
      </c>
      <c r="D98" s="82"/>
      <c r="E98" s="82">
        <v>140633.797</v>
      </c>
      <c r="F98" s="83">
        <f t="shared" si="11"/>
        <v>-140633.797</v>
      </c>
      <c r="G98" s="83">
        <v>5.239</v>
      </c>
      <c r="H98" s="83">
        <v>133718.737</v>
      </c>
      <c r="I98" s="83">
        <f>G98-H98</f>
        <v>-133713.498</v>
      </c>
      <c r="J98" s="70"/>
      <c r="K98" s="70">
        <f>H98/E98</f>
        <v>0.9508293159431656</v>
      </c>
    </row>
    <row r="99" spans="1:11" ht="33" customHeight="1">
      <c r="A99" s="85"/>
      <c r="B99" s="72">
        <v>4</v>
      </c>
      <c r="C99" s="57" t="s">
        <v>61</v>
      </c>
      <c r="D99" s="82"/>
      <c r="E99" s="82">
        <v>602562.366</v>
      </c>
      <c r="F99" s="83">
        <f t="shared" si="11"/>
        <v>-602562.366</v>
      </c>
      <c r="G99" s="84"/>
      <c r="H99" s="84">
        <v>516471.52</v>
      </c>
      <c r="I99" s="83">
        <f aca="true" t="shared" si="12" ref="I99:I123">G99-H99</f>
        <v>-516471.52</v>
      </c>
      <c r="J99" s="70"/>
      <c r="K99" s="70">
        <f>H99/E99</f>
        <v>0.8571254182840884</v>
      </c>
    </row>
    <row r="100" spans="1:11" ht="33" customHeight="1">
      <c r="A100" s="85"/>
      <c r="B100" s="72">
        <v>5</v>
      </c>
      <c r="C100" s="57" t="s">
        <v>62</v>
      </c>
      <c r="D100" s="103"/>
      <c r="E100" s="82">
        <v>37459.989</v>
      </c>
      <c r="F100" s="83">
        <f t="shared" si="11"/>
        <v>-37459.989</v>
      </c>
      <c r="G100" s="84"/>
      <c r="H100" s="84">
        <v>36581.695</v>
      </c>
      <c r="I100" s="83">
        <f t="shared" si="12"/>
        <v>-36581.695</v>
      </c>
      <c r="J100" s="70"/>
      <c r="K100" s="70">
        <f>H100/E100</f>
        <v>0.9765538105203394</v>
      </c>
    </row>
    <row r="101" spans="1:11" ht="33" customHeight="1">
      <c r="A101" s="85"/>
      <c r="B101" s="72">
        <v>6</v>
      </c>
      <c r="C101" s="57" t="s">
        <v>63</v>
      </c>
      <c r="D101" s="82"/>
      <c r="E101" s="82">
        <v>38.255</v>
      </c>
      <c r="F101" s="83">
        <f t="shared" si="11"/>
        <v>-38.255</v>
      </c>
      <c r="G101" s="84"/>
      <c r="H101" s="84">
        <v>32.414</v>
      </c>
      <c r="I101" s="83">
        <f t="shared" si="12"/>
        <v>-32.414</v>
      </c>
      <c r="J101" s="70"/>
      <c r="K101" s="70">
        <f>H101/E101</f>
        <v>0.8473140765912952</v>
      </c>
    </row>
    <row r="102" spans="1:11" ht="33" customHeight="1">
      <c r="A102" s="85"/>
      <c r="B102" s="72">
        <v>7</v>
      </c>
      <c r="C102" s="57" t="s">
        <v>64</v>
      </c>
      <c r="D102" s="82">
        <v>124.2</v>
      </c>
      <c r="E102" s="82">
        <v>774.214</v>
      </c>
      <c r="F102" s="83">
        <f t="shared" si="11"/>
        <v>-650.014</v>
      </c>
      <c r="G102" s="84">
        <v>6402.42</v>
      </c>
      <c r="H102" s="84">
        <v>6950.63</v>
      </c>
      <c r="I102" s="83">
        <f t="shared" si="12"/>
        <v>-548.21</v>
      </c>
      <c r="J102" s="104">
        <f>G102/D102</f>
        <v>51.54927536231884</v>
      </c>
      <c r="K102" s="70">
        <f>H102/E102</f>
        <v>8.977659923483687</v>
      </c>
    </row>
    <row r="103" spans="1:11" ht="33" customHeight="1">
      <c r="A103" s="85"/>
      <c r="B103" s="72">
        <v>8</v>
      </c>
      <c r="C103" s="57" t="s">
        <v>18</v>
      </c>
      <c r="D103" s="82"/>
      <c r="E103" s="82"/>
      <c r="F103" s="83"/>
      <c r="G103" s="84"/>
      <c r="H103" s="84"/>
      <c r="I103" s="83"/>
      <c r="J103" s="104"/>
      <c r="K103" s="70"/>
    </row>
    <row r="104" spans="1:11" ht="33" customHeight="1">
      <c r="A104" s="85"/>
      <c r="B104" s="72">
        <v>9</v>
      </c>
      <c r="C104" s="57" t="s">
        <v>65</v>
      </c>
      <c r="D104" s="82"/>
      <c r="E104" s="82">
        <v>3576.831</v>
      </c>
      <c r="F104" s="83">
        <f t="shared" si="11"/>
        <v>-3576.831</v>
      </c>
      <c r="G104" s="84">
        <v>20000.09</v>
      </c>
      <c r="H104" s="84">
        <v>3284.992</v>
      </c>
      <c r="I104" s="73">
        <f t="shared" si="12"/>
        <v>16715.097999999998</v>
      </c>
      <c r="J104" s="70"/>
      <c r="K104" s="70">
        <f>H104/E104</f>
        <v>0.9184085018274557</v>
      </c>
    </row>
    <row r="105" spans="1:11" ht="33" customHeight="1">
      <c r="A105" s="85"/>
      <c r="B105" s="72">
        <v>10</v>
      </c>
      <c r="C105" s="74" t="s">
        <v>66</v>
      </c>
      <c r="D105" s="82">
        <v>2914.034</v>
      </c>
      <c r="E105" s="82">
        <v>129897.254</v>
      </c>
      <c r="F105" s="83">
        <f t="shared" si="11"/>
        <v>-126983.22</v>
      </c>
      <c r="G105" s="84">
        <v>6288.722</v>
      </c>
      <c r="H105" s="84">
        <v>111882.172</v>
      </c>
      <c r="I105" s="83">
        <f t="shared" si="12"/>
        <v>-105593.45000000001</v>
      </c>
      <c r="J105" s="70">
        <f>G105/D105</f>
        <v>2.158081202896054</v>
      </c>
      <c r="K105" s="70">
        <f>H105/E105</f>
        <v>0.861312834218959</v>
      </c>
    </row>
    <row r="106" spans="1:11" ht="33" customHeight="1">
      <c r="A106" s="85"/>
      <c r="B106" s="72">
        <v>11</v>
      </c>
      <c r="C106" s="57" t="s">
        <v>67</v>
      </c>
      <c r="D106" s="82"/>
      <c r="E106" s="82">
        <v>90993.898</v>
      </c>
      <c r="F106" s="83">
        <f t="shared" si="11"/>
        <v>-90993.898</v>
      </c>
      <c r="G106" s="84">
        <v>72.19</v>
      </c>
      <c r="H106" s="84">
        <v>79529.919</v>
      </c>
      <c r="I106" s="83">
        <f t="shared" si="12"/>
        <v>-79457.72899999999</v>
      </c>
      <c r="J106" s="70"/>
      <c r="K106" s="70">
        <f>H106/E106</f>
        <v>0.8740137607908609</v>
      </c>
    </row>
    <row r="107" spans="1:11" ht="33" customHeight="1">
      <c r="A107" s="85"/>
      <c r="B107" s="72">
        <v>12</v>
      </c>
      <c r="C107" s="57" t="s">
        <v>68</v>
      </c>
      <c r="D107" s="82">
        <v>6211.645</v>
      </c>
      <c r="E107" s="82">
        <v>15385.604</v>
      </c>
      <c r="F107" s="83">
        <f t="shared" si="11"/>
        <v>-9173.958999999999</v>
      </c>
      <c r="G107" s="83">
        <v>1635.787</v>
      </c>
      <c r="H107" s="83">
        <v>10565.657</v>
      </c>
      <c r="I107" s="83">
        <f t="shared" si="12"/>
        <v>-8929.869999999999</v>
      </c>
      <c r="J107" s="70">
        <f>G107/D107</f>
        <v>0.26334199716822193</v>
      </c>
      <c r="K107" s="70">
        <f>H107/E107</f>
        <v>0.6867235761429971</v>
      </c>
    </row>
    <row r="108" spans="1:11" ht="33" customHeight="1">
      <c r="A108" s="85"/>
      <c r="B108" s="72"/>
      <c r="C108" s="57" t="s">
        <v>69</v>
      </c>
      <c r="D108" s="82"/>
      <c r="E108" s="82"/>
      <c r="F108" s="83">
        <f t="shared" si="11"/>
        <v>0</v>
      </c>
      <c r="G108" s="84"/>
      <c r="H108" s="84"/>
      <c r="I108" s="83">
        <f t="shared" si="12"/>
        <v>0</v>
      </c>
      <c r="J108" s="70"/>
      <c r="K108" s="70"/>
    </row>
    <row r="109" spans="1:11" ht="33" customHeight="1">
      <c r="A109" s="85"/>
      <c r="B109" s="72">
        <v>13</v>
      </c>
      <c r="C109" s="74" t="s">
        <v>70</v>
      </c>
      <c r="D109" s="82">
        <v>982.75</v>
      </c>
      <c r="E109" s="82">
        <v>78126.665</v>
      </c>
      <c r="F109" s="83">
        <f t="shared" si="11"/>
        <v>-77143.915</v>
      </c>
      <c r="G109" s="84">
        <v>1002.595</v>
      </c>
      <c r="H109" s="84">
        <v>72351.596</v>
      </c>
      <c r="I109" s="83">
        <f t="shared" si="12"/>
        <v>-71349.001</v>
      </c>
      <c r="J109" s="70">
        <f>G109/D109</f>
        <v>1.0201933350292547</v>
      </c>
      <c r="K109" s="70">
        <f>H109/E109</f>
        <v>0.9260806921682887</v>
      </c>
    </row>
    <row r="110" spans="1:11" ht="33" customHeight="1">
      <c r="A110" s="85"/>
      <c r="B110" s="72">
        <v>14</v>
      </c>
      <c r="C110" s="74" t="s">
        <v>71</v>
      </c>
      <c r="D110" s="82"/>
      <c r="E110" s="82">
        <v>1083.099</v>
      </c>
      <c r="F110" s="83">
        <f t="shared" si="11"/>
        <v>-1083.099</v>
      </c>
      <c r="G110" s="83">
        <v>0.013</v>
      </c>
      <c r="H110" s="83">
        <v>260.601</v>
      </c>
      <c r="I110" s="83">
        <f t="shared" si="12"/>
        <v>-260.588</v>
      </c>
      <c r="J110" s="70"/>
      <c r="K110" s="70">
        <f>H110/E110</f>
        <v>0.24060681433553166</v>
      </c>
    </row>
    <row r="111" spans="1:11" ht="33" customHeight="1">
      <c r="A111" s="85"/>
      <c r="B111" s="72"/>
      <c r="C111" s="57" t="s">
        <v>72</v>
      </c>
      <c r="D111" s="82"/>
      <c r="E111" s="82"/>
      <c r="F111" s="83">
        <f t="shared" si="11"/>
        <v>0</v>
      </c>
      <c r="G111" s="83"/>
      <c r="H111" s="83"/>
      <c r="I111" s="83">
        <f t="shared" si="12"/>
        <v>0</v>
      </c>
      <c r="J111" s="70"/>
      <c r="K111" s="70"/>
    </row>
    <row r="112" spans="1:11" ht="33" customHeight="1">
      <c r="A112" s="85"/>
      <c r="B112" s="72">
        <v>15</v>
      </c>
      <c r="C112" s="57" t="s">
        <v>73</v>
      </c>
      <c r="D112" s="82">
        <v>6.9</v>
      </c>
      <c r="E112" s="82">
        <v>1552.49</v>
      </c>
      <c r="F112" s="83">
        <f t="shared" si="11"/>
        <v>-1545.59</v>
      </c>
      <c r="G112" s="83">
        <v>421.606</v>
      </c>
      <c r="H112" s="83">
        <v>976.067</v>
      </c>
      <c r="I112" s="83">
        <f t="shared" si="12"/>
        <v>-554.461</v>
      </c>
      <c r="J112" s="70">
        <f>G112/D112</f>
        <v>61.102318840579706</v>
      </c>
      <c r="K112" s="70">
        <f>H112/E112</f>
        <v>0.6287106519204633</v>
      </c>
    </row>
    <row r="113" spans="1:11" ht="33" customHeight="1">
      <c r="A113" s="85"/>
      <c r="B113" s="72">
        <v>16</v>
      </c>
      <c r="C113" s="57" t="s">
        <v>74</v>
      </c>
      <c r="D113" s="82">
        <v>28.613</v>
      </c>
      <c r="E113" s="82">
        <v>515.67</v>
      </c>
      <c r="F113" s="83">
        <f t="shared" si="11"/>
        <v>-487.05699999999996</v>
      </c>
      <c r="G113" s="83">
        <v>29.619</v>
      </c>
      <c r="H113" s="83">
        <v>428.542</v>
      </c>
      <c r="I113" s="83">
        <f t="shared" si="12"/>
        <v>-398.923</v>
      </c>
      <c r="J113" s="70">
        <f>G113/D113</f>
        <v>1.0351588438821515</v>
      </c>
      <c r="K113" s="70">
        <f>H113/E113</f>
        <v>0.8310392305156399</v>
      </c>
    </row>
    <row r="114" spans="1:11" s="94" customFormat="1" ht="33" customHeight="1">
      <c r="A114" s="85"/>
      <c r="B114" s="72">
        <v>17</v>
      </c>
      <c r="C114" s="57" t="s">
        <v>75</v>
      </c>
      <c r="D114" s="82">
        <v>2044.708</v>
      </c>
      <c r="E114" s="82">
        <v>134106.436</v>
      </c>
      <c r="F114" s="83">
        <f t="shared" si="11"/>
        <v>-132061.72799999997</v>
      </c>
      <c r="G114" s="83">
        <v>356.65</v>
      </c>
      <c r="H114" s="83">
        <v>46135.936</v>
      </c>
      <c r="I114" s="83">
        <f t="shared" si="12"/>
        <v>-45779.286</v>
      </c>
      <c r="J114" s="70">
        <f>G114/D114</f>
        <v>0.17442588379367616</v>
      </c>
      <c r="K114" s="70">
        <f>H114/E114</f>
        <v>0.344024771488223</v>
      </c>
    </row>
    <row r="115" spans="1:11" ht="33" customHeight="1">
      <c r="A115" s="85"/>
      <c r="B115" s="72">
        <v>18</v>
      </c>
      <c r="C115" s="57" t="s">
        <v>76</v>
      </c>
      <c r="D115" s="105">
        <v>8574.199</v>
      </c>
      <c r="E115" s="105">
        <v>115643.34</v>
      </c>
      <c r="F115" s="83">
        <f t="shared" si="11"/>
        <v>-107069.141</v>
      </c>
      <c r="G115" s="84">
        <v>3636.435</v>
      </c>
      <c r="H115" s="84">
        <v>83444.589</v>
      </c>
      <c r="I115" s="83">
        <f t="shared" si="12"/>
        <v>-79808.15400000001</v>
      </c>
      <c r="J115" s="70">
        <f>G115/D115</f>
        <v>0.4241136693934908</v>
      </c>
      <c r="K115" s="70">
        <f>H115/E115</f>
        <v>0.721568479429944</v>
      </c>
    </row>
    <row r="116" spans="1:11" ht="33" customHeight="1">
      <c r="A116" s="85"/>
      <c r="B116" s="72">
        <v>19</v>
      </c>
      <c r="C116" s="57" t="s">
        <v>77</v>
      </c>
      <c r="D116" s="82">
        <v>5923.567</v>
      </c>
      <c r="E116" s="82">
        <v>18688.779</v>
      </c>
      <c r="F116" s="83">
        <f t="shared" si="11"/>
        <v>-12765.212</v>
      </c>
      <c r="G116" s="84">
        <v>4282.647</v>
      </c>
      <c r="H116" s="84">
        <v>8046.099</v>
      </c>
      <c r="I116" s="83">
        <f t="shared" si="12"/>
        <v>-3763.452</v>
      </c>
      <c r="J116" s="70">
        <f>G116/D116</f>
        <v>0.7229844787777364</v>
      </c>
      <c r="K116" s="70">
        <f>H116/E116</f>
        <v>0.4305310154290979</v>
      </c>
    </row>
    <row r="117" spans="1:11" ht="33" customHeight="1">
      <c r="A117" s="85"/>
      <c r="B117" s="72">
        <v>20</v>
      </c>
      <c r="C117" s="57" t="s">
        <v>78</v>
      </c>
      <c r="D117" s="82">
        <v>24163.58</v>
      </c>
      <c r="E117" s="82">
        <v>164921.936</v>
      </c>
      <c r="F117" s="83">
        <f t="shared" si="11"/>
        <v>-140758.35599999997</v>
      </c>
      <c r="G117" s="84">
        <v>12130.709</v>
      </c>
      <c r="H117" s="84">
        <v>76046.426</v>
      </c>
      <c r="I117" s="83">
        <f t="shared" si="12"/>
        <v>-63915.717000000004</v>
      </c>
      <c r="J117" s="70">
        <f>G117/D117</f>
        <v>0.5020244930593893</v>
      </c>
      <c r="K117" s="70">
        <f>H117/E117</f>
        <v>0.46110558634237725</v>
      </c>
    </row>
    <row r="118" spans="1:11" ht="33" customHeight="1">
      <c r="A118" s="85"/>
      <c r="B118" s="72">
        <v>21</v>
      </c>
      <c r="C118" s="57" t="s">
        <v>79</v>
      </c>
      <c r="D118" s="82"/>
      <c r="E118" s="82">
        <v>1118.608</v>
      </c>
      <c r="F118" s="83">
        <f t="shared" si="11"/>
        <v>-1118.608</v>
      </c>
      <c r="G118" s="95"/>
      <c r="H118" s="84">
        <v>975.933</v>
      </c>
      <c r="I118" s="83">
        <f t="shared" si="12"/>
        <v>-975.933</v>
      </c>
      <c r="J118" s="70"/>
      <c r="K118" s="70">
        <f>H118/E118</f>
        <v>0.8724530845479382</v>
      </c>
    </row>
    <row r="119" spans="1:11" ht="33" customHeight="1">
      <c r="A119" s="85"/>
      <c r="B119" s="72"/>
      <c r="C119" s="57" t="s">
        <v>80</v>
      </c>
      <c r="D119" s="82"/>
      <c r="E119" s="82"/>
      <c r="F119" s="83">
        <f t="shared" si="11"/>
        <v>0</v>
      </c>
      <c r="G119" s="84"/>
      <c r="H119" s="84"/>
      <c r="I119" s="83">
        <f t="shared" si="12"/>
        <v>0</v>
      </c>
      <c r="J119" s="70"/>
      <c r="K119" s="70"/>
    </row>
    <row r="120" spans="1:11" ht="33" customHeight="1">
      <c r="A120" s="85"/>
      <c r="B120" s="72">
        <v>22</v>
      </c>
      <c r="C120" s="57" t="s">
        <v>81</v>
      </c>
      <c r="D120" s="82">
        <v>745.2</v>
      </c>
      <c r="E120" s="82">
        <v>849.132</v>
      </c>
      <c r="F120" s="83">
        <f t="shared" si="11"/>
        <v>-103.9319999999999</v>
      </c>
      <c r="G120" s="84">
        <v>17.201</v>
      </c>
      <c r="H120" s="84">
        <v>55.495</v>
      </c>
      <c r="I120" s="83">
        <f t="shared" si="12"/>
        <v>-38.294</v>
      </c>
      <c r="J120" s="70">
        <f>G120/D120</f>
        <v>0.023082393988191088</v>
      </c>
      <c r="K120" s="70">
        <f>H120/E120</f>
        <v>0.06535497425606385</v>
      </c>
    </row>
    <row r="121" spans="1:11" ht="33" customHeight="1">
      <c r="A121" s="85"/>
      <c r="B121" s="72">
        <v>23</v>
      </c>
      <c r="C121" s="57" t="s">
        <v>82</v>
      </c>
      <c r="D121" s="82"/>
      <c r="E121" s="82">
        <v>226.977</v>
      </c>
      <c r="F121" s="83">
        <f t="shared" si="11"/>
        <v>-226.977</v>
      </c>
      <c r="G121" s="84"/>
      <c r="H121" s="84">
        <v>194.313</v>
      </c>
      <c r="I121" s="83">
        <f t="shared" si="12"/>
        <v>-194.313</v>
      </c>
      <c r="J121" s="70"/>
      <c r="K121" s="70">
        <f>H121/E121</f>
        <v>0.8560911457989134</v>
      </c>
    </row>
    <row r="122" spans="1:11" ht="33" customHeight="1">
      <c r="A122" s="85"/>
      <c r="B122" s="72">
        <v>24</v>
      </c>
      <c r="C122" s="57" t="s">
        <v>83</v>
      </c>
      <c r="D122" s="97"/>
      <c r="E122" s="97"/>
      <c r="F122" s="83"/>
      <c r="G122" s="84"/>
      <c r="H122" s="84"/>
      <c r="I122" s="83"/>
      <c r="J122" s="70"/>
      <c r="K122" s="70"/>
    </row>
    <row r="123" spans="1:11" ht="33" customHeight="1">
      <c r="A123" s="98"/>
      <c r="B123" s="76"/>
      <c r="C123" s="77" t="s">
        <v>33</v>
      </c>
      <c r="D123" s="99">
        <f>SUM(D96:D121)</f>
        <v>51719.39599999999</v>
      </c>
      <c r="E123" s="99">
        <f>SUM(E96:E121)</f>
        <v>1541543.7070000002</v>
      </c>
      <c r="F123" s="101">
        <f>D123-E123</f>
        <v>-1489824.3110000002</v>
      </c>
      <c r="G123" s="100">
        <f>SUM(G96:G121)</f>
        <v>56282.922</v>
      </c>
      <c r="H123" s="100">
        <f>SUM(H96:H121)</f>
        <v>1190982.475</v>
      </c>
      <c r="I123" s="101">
        <f t="shared" si="12"/>
        <v>-1134699.553</v>
      </c>
      <c r="J123" s="79">
        <f>G123/D123</f>
        <v>1.088236258598225</v>
      </c>
      <c r="K123" s="79">
        <f>H123/E123</f>
        <v>0.7725907929771075</v>
      </c>
    </row>
    <row r="124" spans="1:11" ht="33" customHeight="1">
      <c r="A124" s="235"/>
      <c r="B124" s="235"/>
      <c r="C124" s="235"/>
      <c r="D124" s="235"/>
      <c r="E124" s="235"/>
      <c r="F124" s="235"/>
      <c r="G124" s="235"/>
      <c r="H124" s="235"/>
      <c r="I124" s="235"/>
      <c r="J124" s="235"/>
      <c r="K124" s="235"/>
    </row>
    <row r="125" spans="1:11" ht="33" customHeight="1">
      <c r="A125" s="212"/>
      <c r="B125" s="236"/>
      <c r="C125" s="236"/>
      <c r="D125" s="236"/>
      <c r="E125" s="236"/>
      <c r="F125" s="236"/>
      <c r="G125" s="236"/>
      <c r="H125" s="236"/>
      <c r="I125" s="236"/>
      <c r="J125" s="236"/>
      <c r="K125" s="236"/>
    </row>
    <row r="126" spans="1:11" ht="33" customHeight="1">
      <c r="A126" s="211" t="s">
        <v>86</v>
      </c>
      <c r="B126" s="211"/>
      <c r="C126" s="211"/>
      <c r="D126" s="211"/>
      <c r="E126" s="211"/>
      <c r="F126" s="211"/>
      <c r="G126" s="211"/>
      <c r="H126" s="211"/>
      <c r="I126" s="211"/>
      <c r="J126" s="211"/>
      <c r="K126" s="211"/>
    </row>
    <row r="127" spans="1:11" ht="33" customHeight="1">
      <c r="A127" s="212" t="s">
        <v>52</v>
      </c>
      <c r="B127" s="212"/>
      <c r="C127" s="212"/>
      <c r="D127" s="212"/>
      <c r="E127" s="212"/>
      <c r="F127" s="212"/>
      <c r="G127" s="212"/>
      <c r="H127" s="212"/>
      <c r="I127" s="212"/>
      <c r="J127" s="212"/>
      <c r="K127" s="212"/>
    </row>
    <row r="128" spans="1:11" ht="33" customHeight="1">
      <c r="A128" s="213" t="s">
        <v>53</v>
      </c>
      <c r="B128" s="213"/>
      <c r="C128" s="213"/>
      <c r="D128" s="213"/>
      <c r="E128" s="213"/>
      <c r="F128" s="213"/>
      <c r="G128" s="213"/>
      <c r="H128" s="213"/>
      <c r="I128" s="213"/>
      <c r="J128" s="213"/>
      <c r="K128" s="213"/>
    </row>
    <row r="129" spans="1:11" ht="33" customHeight="1">
      <c r="A129" s="212" t="s">
        <v>42</v>
      </c>
      <c r="B129" s="212"/>
      <c r="C129" s="212"/>
      <c r="D129" s="212"/>
      <c r="E129" s="212"/>
      <c r="F129" s="212"/>
      <c r="G129" s="212"/>
      <c r="H129" s="212"/>
      <c r="I129" s="212"/>
      <c r="J129" s="212"/>
      <c r="K129" s="212"/>
    </row>
    <row r="130" spans="1:11" ht="33" customHeight="1">
      <c r="A130" s="217" t="s">
        <v>3</v>
      </c>
      <c r="B130" s="217"/>
      <c r="C130" s="217"/>
      <c r="D130" s="217"/>
      <c r="E130" s="217"/>
      <c r="F130" s="217"/>
      <c r="G130" s="217"/>
      <c r="H130" s="217"/>
      <c r="I130" s="217"/>
      <c r="J130" s="217"/>
      <c r="K130" s="217"/>
    </row>
    <row r="131" spans="1:11" ht="33" customHeight="1">
      <c r="A131" s="218" t="s">
        <v>54</v>
      </c>
      <c r="B131" s="219"/>
      <c r="C131" s="55"/>
      <c r="D131" s="218" t="s">
        <v>47</v>
      </c>
      <c r="E131" s="224"/>
      <c r="F131" s="219"/>
      <c r="G131" s="226" t="s">
        <v>55</v>
      </c>
      <c r="H131" s="227"/>
      <c r="I131" s="228"/>
      <c r="J131" s="226" t="s">
        <v>56</v>
      </c>
      <c r="K131" s="219"/>
    </row>
    <row r="132" spans="1:11" ht="33" customHeight="1">
      <c r="A132" s="220"/>
      <c r="B132" s="221"/>
      <c r="C132" s="56" t="s">
        <v>5</v>
      </c>
      <c r="D132" s="222"/>
      <c r="E132" s="225"/>
      <c r="F132" s="223"/>
      <c r="G132" s="229"/>
      <c r="H132" s="230"/>
      <c r="I132" s="231"/>
      <c r="J132" s="222"/>
      <c r="K132" s="223"/>
    </row>
    <row r="133" spans="1:11" ht="33" customHeight="1">
      <c r="A133" s="220"/>
      <c r="B133" s="221"/>
      <c r="C133" s="56" t="s">
        <v>6</v>
      </c>
      <c r="D133" s="232" t="s">
        <v>7</v>
      </c>
      <c r="E133" s="232" t="s">
        <v>8</v>
      </c>
      <c r="F133" s="56" t="s">
        <v>9</v>
      </c>
      <c r="G133" s="232" t="s">
        <v>7</v>
      </c>
      <c r="H133" s="232" t="s">
        <v>8</v>
      </c>
      <c r="I133" s="56" t="s">
        <v>9</v>
      </c>
      <c r="J133" s="56" t="s">
        <v>10</v>
      </c>
      <c r="K133" s="56" t="s">
        <v>11</v>
      </c>
    </row>
    <row r="134" spans="1:11" ht="33" customHeight="1">
      <c r="A134" s="222"/>
      <c r="B134" s="223"/>
      <c r="C134" s="57"/>
      <c r="D134" s="233"/>
      <c r="E134" s="233"/>
      <c r="F134" s="56" t="s">
        <v>12</v>
      </c>
      <c r="G134" s="233"/>
      <c r="H134" s="233"/>
      <c r="I134" s="56" t="s">
        <v>12</v>
      </c>
      <c r="J134" s="56" t="s">
        <v>13</v>
      </c>
      <c r="K134" s="56" t="s">
        <v>13</v>
      </c>
    </row>
    <row r="135" spans="1:11" ht="33" customHeight="1">
      <c r="A135" s="214">
        <v>1</v>
      </c>
      <c r="B135" s="215"/>
      <c r="C135" s="58">
        <v>2</v>
      </c>
      <c r="D135" s="58">
        <v>3</v>
      </c>
      <c r="E135" s="58">
        <v>4</v>
      </c>
      <c r="F135" s="58">
        <v>5</v>
      </c>
      <c r="G135" s="58">
        <v>6</v>
      </c>
      <c r="H135" s="58">
        <v>7</v>
      </c>
      <c r="I135" s="58">
        <v>8</v>
      </c>
      <c r="J135" s="59" t="s">
        <v>14</v>
      </c>
      <c r="K135" s="59" t="s">
        <v>15</v>
      </c>
    </row>
    <row r="136" spans="1:11" ht="33" customHeight="1">
      <c r="A136" s="80">
        <v>4</v>
      </c>
      <c r="B136" s="55"/>
      <c r="C136" s="62" t="s">
        <v>57</v>
      </c>
      <c r="D136" s="63"/>
      <c r="E136" s="64"/>
      <c r="F136" s="63"/>
      <c r="G136" s="63"/>
      <c r="H136" s="63"/>
      <c r="I136" s="65">
        <f>G136-H136</f>
        <v>0</v>
      </c>
      <c r="J136" s="66"/>
      <c r="K136" s="66"/>
    </row>
    <row r="137" spans="1:11" ht="33" customHeight="1">
      <c r="A137" s="81"/>
      <c r="B137" s="68">
        <v>1</v>
      </c>
      <c r="C137" s="57" t="s">
        <v>58</v>
      </c>
      <c r="D137" s="82"/>
      <c r="E137" s="82"/>
      <c r="F137" s="92">
        <f>D137-E137</f>
        <v>0</v>
      </c>
      <c r="G137" s="92"/>
      <c r="H137" s="92"/>
      <c r="I137" s="92">
        <f>G137-H137</f>
        <v>0</v>
      </c>
      <c r="J137" s="70"/>
      <c r="K137" s="70"/>
    </row>
    <row r="138" spans="1:11" ht="33" customHeight="1">
      <c r="A138" s="81"/>
      <c r="B138" s="68">
        <v>2</v>
      </c>
      <c r="C138" s="57" t="s">
        <v>59</v>
      </c>
      <c r="D138" s="82"/>
      <c r="E138" s="82"/>
      <c r="F138" s="92">
        <f aca="true" t="shared" si="13" ref="F138:F164">D138-E138</f>
        <v>0</v>
      </c>
      <c r="G138" s="92"/>
      <c r="H138" s="92"/>
      <c r="I138" s="92"/>
      <c r="J138" s="70"/>
      <c r="K138" s="70"/>
    </row>
    <row r="139" spans="1:11" ht="33" customHeight="1">
      <c r="A139" s="85"/>
      <c r="B139" s="72">
        <v>3</v>
      </c>
      <c r="C139" s="57" t="s">
        <v>60</v>
      </c>
      <c r="D139" s="82">
        <v>79327.825</v>
      </c>
      <c r="E139" s="82"/>
      <c r="F139" s="88">
        <f t="shared" si="13"/>
        <v>79327.825</v>
      </c>
      <c r="G139" s="83">
        <v>79327.825</v>
      </c>
      <c r="H139" s="83"/>
      <c r="I139" s="88">
        <f aca="true" t="shared" si="14" ref="I139:I162">G139-H139</f>
        <v>79327.825</v>
      </c>
      <c r="J139" s="70">
        <f>G139/D139</f>
        <v>1</v>
      </c>
      <c r="K139" s="70"/>
    </row>
    <row r="140" spans="1:11" ht="33" customHeight="1">
      <c r="A140" s="85"/>
      <c r="B140" s="72">
        <v>4</v>
      </c>
      <c r="C140" s="57" t="s">
        <v>61</v>
      </c>
      <c r="D140" s="82"/>
      <c r="E140" s="82">
        <v>6401.53</v>
      </c>
      <c r="F140" s="83">
        <f>D140-E140</f>
        <v>-6401.53</v>
      </c>
      <c r="G140" s="95"/>
      <c r="H140" s="84">
        <v>6395.174</v>
      </c>
      <c r="I140" s="83">
        <f t="shared" si="14"/>
        <v>-6395.174</v>
      </c>
      <c r="J140" s="70"/>
      <c r="K140" s="70">
        <f>H140/E140</f>
        <v>0.999007112362201</v>
      </c>
    </row>
    <row r="141" spans="1:11" ht="33" customHeight="1">
      <c r="A141" s="85"/>
      <c r="B141" s="72">
        <v>5</v>
      </c>
      <c r="C141" s="57" t="s">
        <v>62</v>
      </c>
      <c r="D141" s="106"/>
      <c r="E141" s="106"/>
      <c r="F141" s="83"/>
      <c r="G141" s="95"/>
      <c r="H141" s="84"/>
      <c r="I141" s="83"/>
      <c r="J141" s="70"/>
      <c r="K141" s="70"/>
    </row>
    <row r="142" spans="1:11" ht="33" customHeight="1">
      <c r="A142" s="85"/>
      <c r="B142" s="72">
        <v>6</v>
      </c>
      <c r="C142" s="57" t="s">
        <v>63</v>
      </c>
      <c r="D142" s="82"/>
      <c r="E142" s="82"/>
      <c r="F142" s="92">
        <f t="shared" si="13"/>
        <v>0</v>
      </c>
      <c r="G142" s="95"/>
      <c r="H142" s="95"/>
      <c r="I142" s="92">
        <f t="shared" si="14"/>
        <v>0</v>
      </c>
      <c r="J142" s="70"/>
      <c r="K142" s="70"/>
    </row>
    <row r="143" spans="1:11" ht="33" customHeight="1">
      <c r="A143" s="85"/>
      <c r="B143" s="72">
        <v>7</v>
      </c>
      <c r="C143" s="57" t="s">
        <v>64</v>
      </c>
      <c r="D143" s="82"/>
      <c r="E143" s="82"/>
      <c r="F143" s="92">
        <f t="shared" si="13"/>
        <v>0</v>
      </c>
      <c r="G143" s="95"/>
      <c r="H143" s="95"/>
      <c r="I143" s="92">
        <f t="shared" si="14"/>
        <v>0</v>
      </c>
      <c r="J143" s="70"/>
      <c r="K143" s="70"/>
    </row>
    <row r="144" spans="1:11" ht="33" customHeight="1">
      <c r="A144" s="85"/>
      <c r="B144" s="72">
        <v>8</v>
      </c>
      <c r="C144" s="57" t="s">
        <v>18</v>
      </c>
      <c r="D144" s="82"/>
      <c r="E144" s="82"/>
      <c r="F144" s="92"/>
      <c r="G144" s="95"/>
      <c r="H144" s="95"/>
      <c r="I144" s="92"/>
      <c r="J144" s="70"/>
      <c r="K144" s="70"/>
    </row>
    <row r="145" spans="1:11" ht="33" customHeight="1">
      <c r="A145" s="85"/>
      <c r="B145" s="72">
        <v>9</v>
      </c>
      <c r="C145" s="57" t="s">
        <v>65</v>
      </c>
      <c r="D145" s="82"/>
      <c r="E145" s="82"/>
      <c r="F145" s="92">
        <f t="shared" si="13"/>
        <v>0</v>
      </c>
      <c r="G145" s="95"/>
      <c r="H145" s="95"/>
      <c r="I145" s="92">
        <f t="shared" si="14"/>
        <v>0</v>
      </c>
      <c r="J145" s="70"/>
      <c r="K145" s="70"/>
    </row>
    <row r="146" spans="1:11" ht="33" customHeight="1">
      <c r="A146" s="85"/>
      <c r="B146" s="72">
        <v>10</v>
      </c>
      <c r="C146" s="74" t="s">
        <v>66</v>
      </c>
      <c r="D146" s="82">
        <v>129895</v>
      </c>
      <c r="E146" s="82">
        <v>46962.868</v>
      </c>
      <c r="F146" s="88">
        <f t="shared" si="13"/>
        <v>82932.132</v>
      </c>
      <c r="G146" s="84">
        <v>131851.127</v>
      </c>
      <c r="H146" s="84">
        <v>49098.752</v>
      </c>
      <c r="I146" s="88">
        <f t="shared" si="14"/>
        <v>82752.375</v>
      </c>
      <c r="J146" s="70">
        <f>G146/D146</f>
        <v>1.0150592940451904</v>
      </c>
      <c r="K146" s="70">
        <f>H146/E146</f>
        <v>1.0454802717755654</v>
      </c>
    </row>
    <row r="147" spans="1:11" ht="33" customHeight="1">
      <c r="A147" s="85"/>
      <c r="B147" s="72">
        <v>11</v>
      </c>
      <c r="C147" s="57" t="s">
        <v>67</v>
      </c>
      <c r="D147" s="82">
        <v>18984.66</v>
      </c>
      <c r="E147" s="82">
        <v>2449.126</v>
      </c>
      <c r="F147" s="88">
        <f t="shared" si="13"/>
        <v>16535.534</v>
      </c>
      <c r="G147" s="84">
        <v>9600.598</v>
      </c>
      <c r="H147" s="84">
        <v>2677.731</v>
      </c>
      <c r="I147" s="88">
        <f t="shared" si="14"/>
        <v>6922.867</v>
      </c>
      <c r="J147" s="70">
        <f>G147/D147</f>
        <v>0.5057029201471083</v>
      </c>
      <c r="K147" s="70">
        <f>H147/E147</f>
        <v>1.0933414614029657</v>
      </c>
    </row>
    <row r="148" spans="1:11" ht="33" customHeight="1">
      <c r="A148" s="85"/>
      <c r="B148" s="72">
        <v>12</v>
      </c>
      <c r="C148" s="57" t="s">
        <v>68</v>
      </c>
      <c r="D148" s="82"/>
      <c r="E148" s="82"/>
      <c r="F148" s="91">
        <f t="shared" si="13"/>
        <v>0</v>
      </c>
      <c r="G148" s="83"/>
      <c r="H148" s="83"/>
      <c r="I148" s="88">
        <f t="shared" si="14"/>
        <v>0</v>
      </c>
      <c r="J148" s="70"/>
      <c r="K148" s="70"/>
    </row>
    <row r="149" spans="1:11" ht="33" customHeight="1">
      <c r="A149" s="85"/>
      <c r="B149" s="72"/>
      <c r="C149" s="57" t="s">
        <v>69</v>
      </c>
      <c r="D149" s="82"/>
      <c r="E149" s="82"/>
      <c r="F149" s="91">
        <f t="shared" si="13"/>
        <v>0</v>
      </c>
      <c r="G149" s="84"/>
      <c r="H149" s="84"/>
      <c r="I149" s="88">
        <f t="shared" si="14"/>
        <v>0</v>
      </c>
      <c r="J149" s="70"/>
      <c r="K149" s="70"/>
    </row>
    <row r="150" spans="1:11" ht="33" customHeight="1">
      <c r="A150" s="85"/>
      <c r="B150" s="72">
        <v>13</v>
      </c>
      <c r="C150" s="74" t="s">
        <v>70</v>
      </c>
      <c r="D150" s="82">
        <v>17028.188</v>
      </c>
      <c r="E150" s="82">
        <v>19511.751</v>
      </c>
      <c r="F150" s="83">
        <f t="shared" si="13"/>
        <v>-2483.563000000002</v>
      </c>
      <c r="G150" s="84">
        <v>9190.242</v>
      </c>
      <c r="H150" s="84">
        <v>16869.723</v>
      </c>
      <c r="I150" s="83">
        <f t="shared" si="14"/>
        <v>-7679.481000000002</v>
      </c>
      <c r="J150" s="70">
        <f>G150/D150</f>
        <v>0.5397075719389521</v>
      </c>
      <c r="K150" s="70">
        <f>H150/E150</f>
        <v>0.8645929829670337</v>
      </c>
    </row>
    <row r="151" spans="1:11" s="94" customFormat="1" ht="33" customHeight="1">
      <c r="A151" s="85"/>
      <c r="B151" s="72">
        <v>14</v>
      </c>
      <c r="C151" s="74" t="s">
        <v>71</v>
      </c>
      <c r="D151" s="82"/>
      <c r="E151" s="82"/>
      <c r="F151" s="91">
        <f t="shared" si="13"/>
        <v>0</v>
      </c>
      <c r="G151" s="83"/>
      <c r="H151" s="83"/>
      <c r="I151" s="88">
        <f t="shared" si="14"/>
        <v>0</v>
      </c>
      <c r="J151" s="70"/>
      <c r="K151" s="70"/>
    </row>
    <row r="152" spans="1:11" s="94" customFormat="1" ht="33" customHeight="1">
      <c r="A152" s="85"/>
      <c r="B152" s="72"/>
      <c r="C152" s="57" t="s">
        <v>72</v>
      </c>
      <c r="D152" s="82"/>
      <c r="E152" s="82"/>
      <c r="F152" s="91">
        <f t="shared" si="13"/>
        <v>0</v>
      </c>
      <c r="G152" s="83"/>
      <c r="H152" s="83"/>
      <c r="I152" s="88"/>
      <c r="J152" s="70"/>
      <c r="K152" s="70"/>
    </row>
    <row r="153" spans="1:11" ht="33" customHeight="1">
      <c r="A153" s="85"/>
      <c r="B153" s="72">
        <v>15</v>
      </c>
      <c r="C153" s="57" t="s">
        <v>73</v>
      </c>
      <c r="D153" s="82">
        <v>621</v>
      </c>
      <c r="E153" s="82"/>
      <c r="F153" s="91">
        <f t="shared" si="13"/>
        <v>621</v>
      </c>
      <c r="G153" s="83"/>
      <c r="H153" s="83"/>
      <c r="I153" s="88">
        <f t="shared" si="14"/>
        <v>0</v>
      </c>
      <c r="J153" s="70"/>
      <c r="K153" s="70"/>
    </row>
    <row r="154" spans="1:11" ht="33" customHeight="1">
      <c r="A154" s="85"/>
      <c r="B154" s="72">
        <v>16</v>
      </c>
      <c r="C154" s="57" t="s">
        <v>74</v>
      </c>
      <c r="D154" s="82">
        <v>358.323</v>
      </c>
      <c r="E154" s="82">
        <v>50</v>
      </c>
      <c r="F154" s="91">
        <f t="shared" si="13"/>
        <v>308.323</v>
      </c>
      <c r="G154" s="83">
        <v>254.682</v>
      </c>
      <c r="H154" s="83">
        <v>50</v>
      </c>
      <c r="I154" s="88">
        <f t="shared" si="14"/>
        <v>204.682</v>
      </c>
      <c r="J154" s="70">
        <f>G154/D154</f>
        <v>0.7107609614788891</v>
      </c>
      <c r="K154" s="70">
        <f>H154/E154</f>
        <v>1</v>
      </c>
    </row>
    <row r="155" spans="1:11" ht="33" customHeight="1">
      <c r="A155" s="85"/>
      <c r="B155" s="72">
        <v>17</v>
      </c>
      <c r="C155" s="57" t="s">
        <v>75</v>
      </c>
      <c r="D155" s="82">
        <v>5624.008</v>
      </c>
      <c r="E155" s="82"/>
      <c r="F155" s="88">
        <f t="shared" si="13"/>
        <v>5624.008</v>
      </c>
      <c r="G155" s="83">
        <v>3136.054</v>
      </c>
      <c r="H155" s="83"/>
      <c r="I155" s="88">
        <f t="shared" si="14"/>
        <v>3136.054</v>
      </c>
      <c r="J155" s="70">
        <f>G155/D155</f>
        <v>0.5576190503285202</v>
      </c>
      <c r="K155" s="70"/>
    </row>
    <row r="156" spans="1:11" ht="33" customHeight="1">
      <c r="A156" s="85"/>
      <c r="B156" s="72">
        <v>18</v>
      </c>
      <c r="C156" s="57" t="s">
        <v>76</v>
      </c>
      <c r="D156" s="82">
        <v>6681.032</v>
      </c>
      <c r="E156" s="82"/>
      <c r="F156" s="88">
        <f t="shared" si="13"/>
        <v>6681.032</v>
      </c>
      <c r="G156" s="84">
        <v>369.222</v>
      </c>
      <c r="H156" s="84"/>
      <c r="I156" s="88">
        <f t="shared" si="14"/>
        <v>369.222</v>
      </c>
      <c r="J156" s="70">
        <f>G156/D156</f>
        <v>0.055264216665928255</v>
      </c>
      <c r="K156" s="70"/>
    </row>
    <row r="157" spans="1:11" ht="33" customHeight="1">
      <c r="A157" s="85"/>
      <c r="B157" s="72">
        <v>19</v>
      </c>
      <c r="C157" s="57" t="s">
        <v>77</v>
      </c>
      <c r="D157" s="82">
        <v>318712.428</v>
      </c>
      <c r="E157" s="82">
        <v>73509.678</v>
      </c>
      <c r="F157" s="88">
        <f t="shared" si="13"/>
        <v>245202.75</v>
      </c>
      <c r="G157" s="84">
        <v>31719.581</v>
      </c>
      <c r="H157" s="84">
        <v>66456.146</v>
      </c>
      <c r="I157" s="83">
        <f t="shared" si="14"/>
        <v>-34736.564999999995</v>
      </c>
      <c r="J157" s="70">
        <f>G157/D157</f>
        <v>0.09952414218374941</v>
      </c>
      <c r="K157" s="70">
        <f>H157/E157</f>
        <v>0.904046212799354</v>
      </c>
    </row>
    <row r="158" spans="1:11" ht="33" customHeight="1">
      <c r="A158" s="85"/>
      <c r="B158" s="72">
        <v>20</v>
      </c>
      <c r="C158" s="57" t="s">
        <v>78</v>
      </c>
      <c r="D158" s="82">
        <v>105191.935</v>
      </c>
      <c r="E158" s="82">
        <v>25000</v>
      </c>
      <c r="F158" s="88">
        <f t="shared" si="13"/>
        <v>80191.935</v>
      </c>
      <c r="G158" s="84">
        <v>26329.799</v>
      </c>
      <c r="H158" s="84">
        <v>24999.97</v>
      </c>
      <c r="I158" s="88">
        <f t="shared" si="14"/>
        <v>1329.828999999998</v>
      </c>
      <c r="J158" s="70">
        <f>G158/D158</f>
        <v>0.25030244951763647</v>
      </c>
      <c r="K158" s="70">
        <f>H158/E158</f>
        <v>0.9999988000000001</v>
      </c>
    </row>
    <row r="159" spans="1:11" ht="33" customHeight="1">
      <c r="A159" s="85"/>
      <c r="B159" s="72">
        <v>21</v>
      </c>
      <c r="C159" s="57" t="s">
        <v>79</v>
      </c>
      <c r="D159" s="82"/>
      <c r="E159" s="82"/>
      <c r="F159" s="107">
        <f t="shared" si="13"/>
        <v>0</v>
      </c>
      <c r="G159" s="95"/>
      <c r="H159" s="95"/>
      <c r="I159" s="92">
        <f t="shared" si="14"/>
        <v>0</v>
      </c>
      <c r="J159" s="70"/>
      <c r="K159" s="70"/>
    </row>
    <row r="160" spans="1:11" ht="33" customHeight="1">
      <c r="A160" s="85"/>
      <c r="B160" s="72"/>
      <c r="C160" s="57" t="s">
        <v>80</v>
      </c>
      <c r="D160" s="82"/>
      <c r="E160" s="82"/>
      <c r="F160" s="107">
        <f t="shared" si="13"/>
        <v>0</v>
      </c>
      <c r="G160" s="84"/>
      <c r="H160" s="84"/>
      <c r="I160" s="92">
        <f t="shared" si="14"/>
        <v>0</v>
      </c>
      <c r="J160" s="70"/>
      <c r="K160" s="70"/>
    </row>
    <row r="161" spans="1:11" ht="33" customHeight="1">
      <c r="A161" s="85"/>
      <c r="B161" s="72">
        <v>22</v>
      </c>
      <c r="C161" s="57" t="s">
        <v>81</v>
      </c>
      <c r="D161" s="82"/>
      <c r="E161" s="82"/>
      <c r="F161" s="107">
        <f t="shared" si="13"/>
        <v>0</v>
      </c>
      <c r="G161" s="84"/>
      <c r="H161" s="84"/>
      <c r="I161" s="92">
        <f t="shared" si="14"/>
        <v>0</v>
      </c>
      <c r="J161" s="70"/>
      <c r="K161" s="70"/>
    </row>
    <row r="162" spans="1:11" ht="33" customHeight="1">
      <c r="A162" s="85"/>
      <c r="B162" s="72">
        <v>23</v>
      </c>
      <c r="C162" s="57" t="s">
        <v>82</v>
      </c>
      <c r="D162" s="82"/>
      <c r="E162" s="82"/>
      <c r="F162" s="107">
        <f t="shared" si="13"/>
        <v>0</v>
      </c>
      <c r="G162" s="84"/>
      <c r="H162" s="84"/>
      <c r="I162" s="92">
        <f t="shared" si="14"/>
        <v>0</v>
      </c>
      <c r="J162" s="70"/>
      <c r="K162" s="70"/>
    </row>
    <row r="163" spans="1:11" ht="33" customHeight="1">
      <c r="A163" s="85"/>
      <c r="B163" s="72">
        <v>24</v>
      </c>
      <c r="C163" s="57" t="s">
        <v>83</v>
      </c>
      <c r="D163" s="97"/>
      <c r="E163" s="97"/>
      <c r="F163" s="107"/>
      <c r="G163" s="84"/>
      <c r="H163" s="84"/>
      <c r="I163" s="92"/>
      <c r="J163" s="70"/>
      <c r="K163" s="70"/>
    </row>
    <row r="164" spans="1:11" ht="33" customHeight="1">
      <c r="A164" s="98"/>
      <c r="B164" s="76"/>
      <c r="C164" s="77" t="s">
        <v>33</v>
      </c>
      <c r="D164" s="101">
        <f>SUM(D137:D162)</f>
        <v>682424.399</v>
      </c>
      <c r="E164" s="101">
        <f>SUM(E137:E162)</f>
        <v>173884.953</v>
      </c>
      <c r="F164" s="108">
        <f t="shared" si="13"/>
        <v>508539.446</v>
      </c>
      <c r="G164" s="101">
        <f>SUM(G137:G162)</f>
        <v>291779.13</v>
      </c>
      <c r="H164" s="101">
        <f>SUM(H137:H162)</f>
        <v>166547.496</v>
      </c>
      <c r="I164" s="108">
        <f>G164-H164</f>
        <v>125231.63399999999</v>
      </c>
      <c r="J164" s="79">
        <f>G164/D164</f>
        <v>0.4275625701946803</v>
      </c>
      <c r="K164" s="79">
        <f>H164/E164</f>
        <v>0.9578028065487645</v>
      </c>
    </row>
    <row r="165" spans="1:11" s="54" customFormat="1" ht="33" customHeight="1">
      <c r="A165" s="212"/>
      <c r="B165" s="212"/>
      <c r="C165" s="212"/>
      <c r="D165" s="212"/>
      <c r="E165" s="212"/>
      <c r="F165" s="212"/>
      <c r="G165" s="212"/>
      <c r="H165" s="212"/>
      <c r="I165" s="212"/>
      <c r="J165" s="212"/>
      <c r="K165" s="212"/>
    </row>
    <row r="166" spans="1:11" s="54" customFormat="1" ht="33" customHeight="1">
      <c r="A166" s="237" t="s">
        <v>87</v>
      </c>
      <c r="B166" s="237"/>
      <c r="C166" s="237"/>
      <c r="D166" s="237"/>
      <c r="E166" s="237"/>
      <c r="F166" s="237"/>
      <c r="G166" s="237"/>
      <c r="H166" s="237"/>
      <c r="I166" s="237"/>
      <c r="J166" s="237"/>
      <c r="K166" s="237"/>
    </row>
    <row r="167" spans="1:11" s="54" customFormat="1" ht="33" customHeight="1">
      <c r="A167" s="212"/>
      <c r="B167" s="212"/>
      <c r="C167" s="212"/>
      <c r="D167" s="212"/>
      <c r="E167" s="212"/>
      <c r="F167" s="212"/>
      <c r="G167" s="212"/>
      <c r="H167" s="212"/>
      <c r="I167" s="212"/>
      <c r="J167" s="212"/>
      <c r="K167" s="212"/>
    </row>
    <row r="168" spans="1:11" s="54" customFormat="1" ht="33" customHeight="1">
      <c r="A168" s="238" t="s">
        <v>88</v>
      </c>
      <c r="B168" s="238"/>
      <c r="C168" s="238"/>
      <c r="D168" s="238"/>
      <c r="E168" s="238"/>
      <c r="F168" s="238"/>
      <c r="G168" s="238"/>
      <c r="H168" s="238"/>
      <c r="I168" s="238"/>
      <c r="J168" s="238"/>
      <c r="K168" s="238"/>
    </row>
    <row r="169" spans="1:11" s="54" customFormat="1" ht="33" customHeight="1">
      <c r="A169" s="212" t="s">
        <v>52</v>
      </c>
      <c r="B169" s="212"/>
      <c r="C169" s="212"/>
      <c r="D169" s="212"/>
      <c r="E169" s="212"/>
      <c r="F169" s="212"/>
      <c r="G169" s="212"/>
      <c r="H169" s="212"/>
      <c r="I169" s="212"/>
      <c r="J169" s="212"/>
      <c r="K169" s="212"/>
    </row>
    <row r="170" spans="1:11" s="54" customFormat="1" ht="33" customHeight="1">
      <c r="A170" s="212" t="s">
        <v>89</v>
      </c>
      <c r="B170" s="212"/>
      <c r="C170" s="212"/>
      <c r="D170" s="212"/>
      <c r="E170" s="212"/>
      <c r="F170" s="212"/>
      <c r="G170" s="212"/>
      <c r="H170" s="212"/>
      <c r="I170" s="212"/>
      <c r="J170" s="212"/>
      <c r="K170" s="212"/>
    </row>
    <row r="171" spans="1:11" s="54" customFormat="1" ht="33" customHeight="1">
      <c r="A171" s="212" t="s">
        <v>44</v>
      </c>
      <c r="B171" s="212"/>
      <c r="C171" s="212"/>
      <c r="D171" s="212"/>
      <c r="E171" s="212"/>
      <c r="F171" s="212"/>
      <c r="G171" s="212"/>
      <c r="H171" s="212"/>
      <c r="I171" s="212"/>
      <c r="J171" s="212"/>
      <c r="K171" s="212"/>
    </row>
    <row r="172" spans="1:11" s="54" customFormat="1" ht="33" customHeight="1">
      <c r="A172" s="217" t="s">
        <v>3</v>
      </c>
      <c r="B172" s="217"/>
      <c r="C172" s="217"/>
      <c r="D172" s="217"/>
      <c r="E172" s="217"/>
      <c r="F172" s="217"/>
      <c r="G172" s="217"/>
      <c r="H172" s="217"/>
      <c r="I172" s="217"/>
      <c r="J172" s="217"/>
      <c r="K172" s="217"/>
    </row>
    <row r="173" spans="1:11" ht="33" customHeight="1">
      <c r="A173" s="218" t="s">
        <v>54</v>
      </c>
      <c r="B173" s="219"/>
      <c r="C173" s="55"/>
      <c r="D173" s="218" t="s">
        <v>47</v>
      </c>
      <c r="E173" s="224"/>
      <c r="F173" s="219"/>
      <c r="G173" s="226" t="s">
        <v>55</v>
      </c>
      <c r="H173" s="227"/>
      <c r="I173" s="228"/>
      <c r="J173" s="226" t="s">
        <v>56</v>
      </c>
      <c r="K173" s="219"/>
    </row>
    <row r="174" spans="1:11" ht="33" customHeight="1">
      <c r="A174" s="220"/>
      <c r="B174" s="221"/>
      <c r="C174" s="56" t="s">
        <v>5</v>
      </c>
      <c r="D174" s="222"/>
      <c r="E174" s="225"/>
      <c r="F174" s="223"/>
      <c r="G174" s="229"/>
      <c r="H174" s="230"/>
      <c r="I174" s="231"/>
      <c r="J174" s="222"/>
      <c r="K174" s="223"/>
    </row>
    <row r="175" spans="1:11" ht="33" customHeight="1">
      <c r="A175" s="220"/>
      <c r="B175" s="221"/>
      <c r="C175" s="56" t="s">
        <v>6</v>
      </c>
      <c r="D175" s="232" t="s">
        <v>7</v>
      </c>
      <c r="E175" s="232" t="s">
        <v>8</v>
      </c>
      <c r="F175" s="56" t="s">
        <v>9</v>
      </c>
      <c r="G175" s="232" t="s">
        <v>7</v>
      </c>
      <c r="H175" s="232" t="s">
        <v>8</v>
      </c>
      <c r="I175" s="56" t="s">
        <v>9</v>
      </c>
      <c r="J175" s="56" t="s">
        <v>10</v>
      </c>
      <c r="K175" s="56" t="s">
        <v>11</v>
      </c>
    </row>
    <row r="176" spans="1:11" ht="33" customHeight="1">
      <c r="A176" s="222"/>
      <c r="B176" s="223"/>
      <c r="C176" s="57"/>
      <c r="D176" s="233"/>
      <c r="E176" s="233"/>
      <c r="F176" s="56" t="s">
        <v>12</v>
      </c>
      <c r="G176" s="233"/>
      <c r="H176" s="233"/>
      <c r="I176" s="56" t="s">
        <v>12</v>
      </c>
      <c r="J176" s="56" t="s">
        <v>13</v>
      </c>
      <c r="K176" s="56" t="s">
        <v>13</v>
      </c>
    </row>
    <row r="177" spans="1:11" ht="33" customHeight="1">
      <c r="A177" s="214">
        <v>1</v>
      </c>
      <c r="B177" s="215"/>
      <c r="C177" s="58">
        <v>2</v>
      </c>
      <c r="D177" s="58">
        <v>3</v>
      </c>
      <c r="E177" s="58">
        <v>4</v>
      </c>
      <c r="F177" s="58">
        <v>5</v>
      </c>
      <c r="G177" s="58">
        <v>6</v>
      </c>
      <c r="H177" s="58">
        <v>7</v>
      </c>
      <c r="I177" s="58">
        <v>8</v>
      </c>
      <c r="J177" s="59" t="s">
        <v>14</v>
      </c>
      <c r="K177" s="59" t="s">
        <v>15</v>
      </c>
    </row>
    <row r="178" spans="1:11" ht="33" customHeight="1">
      <c r="A178" s="61">
        <v>1</v>
      </c>
      <c r="B178" s="55"/>
      <c r="C178" s="109" t="s">
        <v>90</v>
      </c>
      <c r="D178" s="110"/>
      <c r="E178" s="111"/>
      <c r="F178" s="112"/>
      <c r="G178" s="110"/>
      <c r="H178" s="110"/>
      <c r="I178" s="112"/>
      <c r="J178" s="113"/>
      <c r="K178" s="113"/>
    </row>
    <row r="179" spans="1:11" ht="33" customHeight="1">
      <c r="A179" s="67"/>
      <c r="B179" s="56"/>
      <c r="C179" s="109" t="s">
        <v>91</v>
      </c>
      <c r="D179" s="114"/>
      <c r="E179" s="14"/>
      <c r="F179" s="114"/>
      <c r="G179" s="114"/>
      <c r="H179" s="114"/>
      <c r="I179" s="114"/>
      <c r="J179" s="115"/>
      <c r="K179" s="115"/>
    </row>
    <row r="180" spans="1:11" ht="33" customHeight="1">
      <c r="A180" s="71"/>
      <c r="B180" s="72"/>
      <c r="C180" s="62" t="s">
        <v>92</v>
      </c>
      <c r="D180" s="114"/>
      <c r="E180" s="14"/>
      <c r="F180" s="114">
        <f>D180-E180</f>
        <v>0</v>
      </c>
      <c r="G180" s="114"/>
      <c r="H180" s="14"/>
      <c r="I180" s="114">
        <f>G180-H180</f>
        <v>0</v>
      </c>
      <c r="J180" s="115"/>
      <c r="K180" s="115"/>
    </row>
    <row r="181" spans="1:11" ht="33" customHeight="1">
      <c r="A181" s="71"/>
      <c r="B181" s="72">
        <v>1</v>
      </c>
      <c r="C181" s="62" t="s">
        <v>71</v>
      </c>
      <c r="D181" s="114"/>
      <c r="E181" s="14"/>
      <c r="F181" s="114"/>
      <c r="G181" s="114"/>
      <c r="H181" s="14"/>
      <c r="I181" s="114"/>
      <c r="J181" s="115"/>
      <c r="K181" s="115"/>
    </row>
    <row r="182" spans="1:11" ht="33" customHeight="1">
      <c r="A182" s="71"/>
      <c r="B182" s="72"/>
      <c r="C182" s="62" t="s">
        <v>72</v>
      </c>
      <c r="D182" s="114"/>
      <c r="E182" s="14"/>
      <c r="F182" s="114"/>
      <c r="G182" s="114"/>
      <c r="H182" s="14"/>
      <c r="I182" s="114"/>
      <c r="J182" s="115"/>
      <c r="K182" s="115"/>
    </row>
    <row r="183" spans="1:11" ht="33" customHeight="1">
      <c r="A183" s="71"/>
      <c r="B183" s="72"/>
      <c r="C183" s="57" t="s">
        <v>93</v>
      </c>
      <c r="D183" s="84">
        <f>D263+D222</f>
        <v>45018.28</v>
      </c>
      <c r="E183" s="84">
        <f>E263+E222</f>
        <v>15973.137999999999</v>
      </c>
      <c r="F183" s="89">
        <f>F263+F222</f>
        <v>29045.142</v>
      </c>
      <c r="G183" s="84">
        <f>G263+G222</f>
        <v>55853.529</v>
      </c>
      <c r="H183" s="84">
        <f>H263+H222</f>
        <v>12297.335</v>
      </c>
      <c r="I183" s="116">
        <f>G183-H183</f>
        <v>43556.194</v>
      </c>
      <c r="J183" s="115">
        <f>G183/D183</f>
        <v>1.2406855392964815</v>
      </c>
      <c r="K183" s="115">
        <f>H183/E183</f>
        <v>0.769875963007394</v>
      </c>
    </row>
    <row r="184" spans="1:11" ht="33" customHeight="1">
      <c r="A184" s="71"/>
      <c r="B184" s="72"/>
      <c r="C184" s="57"/>
      <c r="D184" s="84"/>
      <c r="E184" s="32"/>
      <c r="F184" s="116"/>
      <c r="G184" s="84"/>
      <c r="H184" s="84"/>
      <c r="I184" s="116"/>
      <c r="J184" s="115"/>
      <c r="K184" s="115"/>
    </row>
    <row r="185" spans="1:11" ht="33" customHeight="1">
      <c r="A185" s="71"/>
      <c r="B185" s="72"/>
      <c r="C185" s="57"/>
      <c r="D185" s="84"/>
      <c r="E185" s="32"/>
      <c r="F185" s="89"/>
      <c r="G185" s="84"/>
      <c r="H185" s="84"/>
      <c r="I185" s="89"/>
      <c r="J185" s="115"/>
      <c r="K185" s="115"/>
    </row>
    <row r="186" spans="1:11" ht="33" customHeight="1">
      <c r="A186" s="71"/>
      <c r="B186" s="72"/>
      <c r="C186" s="57"/>
      <c r="D186" s="84"/>
      <c r="E186" s="32"/>
      <c r="F186" s="116"/>
      <c r="G186" s="84"/>
      <c r="H186" s="84"/>
      <c r="I186" s="89"/>
      <c r="J186" s="115"/>
      <c r="K186" s="115"/>
    </row>
    <row r="187" spans="1:11" ht="33" customHeight="1">
      <c r="A187" s="71"/>
      <c r="B187" s="72"/>
      <c r="C187" s="57"/>
      <c r="D187" s="84"/>
      <c r="E187" s="84"/>
      <c r="F187" s="116"/>
      <c r="G187" s="84"/>
      <c r="H187" s="84"/>
      <c r="I187" s="116"/>
      <c r="J187" s="115"/>
      <c r="K187" s="115"/>
    </row>
    <row r="188" spans="1:11" ht="33" customHeight="1">
      <c r="A188" s="71"/>
      <c r="B188" s="72"/>
      <c r="C188" s="57"/>
      <c r="D188" s="84"/>
      <c r="E188" s="84"/>
      <c r="F188" s="116"/>
      <c r="G188" s="84"/>
      <c r="H188" s="84"/>
      <c r="I188" s="116"/>
      <c r="J188" s="115"/>
      <c r="K188" s="115"/>
    </row>
    <row r="189" spans="1:11" ht="33" customHeight="1">
      <c r="A189" s="71"/>
      <c r="B189" s="72"/>
      <c r="C189" s="57"/>
      <c r="D189" s="84"/>
      <c r="E189" s="84"/>
      <c r="F189" s="116"/>
      <c r="G189" s="84"/>
      <c r="H189" s="84"/>
      <c r="I189" s="116"/>
      <c r="J189" s="115"/>
      <c r="K189" s="115"/>
    </row>
    <row r="190" spans="1:11" ht="33" customHeight="1">
      <c r="A190" s="71"/>
      <c r="B190" s="72"/>
      <c r="C190" s="57"/>
      <c r="D190" s="84"/>
      <c r="E190" s="84"/>
      <c r="F190" s="116"/>
      <c r="G190" s="84"/>
      <c r="H190" s="84"/>
      <c r="I190" s="116"/>
      <c r="J190" s="115"/>
      <c r="K190" s="115"/>
    </row>
    <row r="191" spans="1:11" ht="33" customHeight="1">
      <c r="A191" s="71"/>
      <c r="B191" s="72"/>
      <c r="C191" s="74"/>
      <c r="D191" s="84"/>
      <c r="E191" s="32"/>
      <c r="F191" s="116"/>
      <c r="G191" s="84"/>
      <c r="H191" s="84"/>
      <c r="I191" s="89"/>
      <c r="J191" s="115"/>
      <c r="K191" s="115"/>
    </row>
    <row r="192" spans="1:11" ht="33" customHeight="1">
      <c r="A192" s="71"/>
      <c r="B192" s="72"/>
      <c r="C192" s="74"/>
      <c r="D192" s="84"/>
      <c r="E192" s="32"/>
      <c r="F192" s="116"/>
      <c r="G192" s="84"/>
      <c r="H192" s="84"/>
      <c r="I192" s="89"/>
      <c r="J192" s="115"/>
      <c r="K192" s="115"/>
    </row>
    <row r="193" spans="1:11" ht="33" customHeight="1">
      <c r="A193" s="71"/>
      <c r="B193" s="72"/>
      <c r="C193" s="74"/>
      <c r="D193" s="84"/>
      <c r="E193" s="32"/>
      <c r="F193" s="116"/>
      <c r="G193" s="84"/>
      <c r="H193" s="84"/>
      <c r="I193" s="89"/>
      <c r="J193" s="115"/>
      <c r="K193" s="115"/>
    </row>
    <row r="194" spans="1:11" ht="33" customHeight="1">
      <c r="A194" s="71"/>
      <c r="B194" s="72"/>
      <c r="C194" s="74"/>
      <c r="D194" s="84"/>
      <c r="E194" s="32"/>
      <c r="F194" s="116"/>
      <c r="G194" s="84"/>
      <c r="H194" s="84"/>
      <c r="I194" s="89"/>
      <c r="J194" s="115"/>
      <c r="K194" s="115"/>
    </row>
    <row r="195" spans="1:11" ht="33" customHeight="1">
      <c r="A195" s="71"/>
      <c r="B195" s="72"/>
      <c r="C195" s="74"/>
      <c r="D195" s="84"/>
      <c r="E195" s="32"/>
      <c r="F195" s="116"/>
      <c r="G195" s="84"/>
      <c r="H195" s="84"/>
      <c r="I195" s="89"/>
      <c r="J195" s="115"/>
      <c r="K195" s="115"/>
    </row>
    <row r="196" spans="1:11" ht="33" customHeight="1">
      <c r="A196" s="71"/>
      <c r="B196" s="72"/>
      <c r="C196" s="57"/>
      <c r="D196" s="83"/>
      <c r="E196" s="83"/>
      <c r="F196" s="89"/>
      <c r="G196" s="83"/>
      <c r="H196" s="83"/>
      <c r="I196" s="89"/>
      <c r="J196" s="115"/>
      <c r="K196" s="115"/>
    </row>
    <row r="197" spans="1:11" ht="33" customHeight="1">
      <c r="A197" s="71"/>
      <c r="B197" s="72"/>
      <c r="C197" s="57"/>
      <c r="D197" s="84"/>
      <c r="E197" s="32"/>
      <c r="F197" s="89"/>
      <c r="G197" s="84"/>
      <c r="H197" s="84"/>
      <c r="I197" s="116"/>
      <c r="J197" s="115"/>
      <c r="K197" s="115"/>
    </row>
    <row r="198" spans="1:11" ht="33" customHeight="1">
      <c r="A198" s="71"/>
      <c r="B198" s="72"/>
      <c r="C198" s="57"/>
      <c r="D198" s="84"/>
      <c r="E198" s="84"/>
      <c r="F198" s="116"/>
      <c r="G198" s="84"/>
      <c r="H198" s="84"/>
      <c r="I198" s="116"/>
      <c r="J198" s="115"/>
      <c r="K198" s="115"/>
    </row>
    <row r="199" spans="1:11" ht="33" customHeight="1">
      <c r="A199" s="71"/>
      <c r="B199" s="72"/>
      <c r="C199" s="57"/>
      <c r="D199" s="84"/>
      <c r="E199" s="84"/>
      <c r="F199" s="89"/>
      <c r="G199" s="84"/>
      <c r="H199" s="84"/>
      <c r="I199" s="89"/>
      <c r="J199" s="115"/>
      <c r="K199" s="115"/>
    </row>
    <row r="200" spans="1:11" ht="33" customHeight="1">
      <c r="A200" s="71"/>
      <c r="B200" s="57"/>
      <c r="C200" s="57"/>
      <c r="D200" s="84"/>
      <c r="E200" s="84"/>
      <c r="F200" s="89"/>
      <c r="G200" s="84"/>
      <c r="H200" s="84"/>
      <c r="I200" s="89"/>
      <c r="J200" s="115"/>
      <c r="K200" s="115"/>
    </row>
    <row r="201" spans="1:11" ht="33" customHeight="1">
      <c r="A201" s="71"/>
      <c r="B201" s="57"/>
      <c r="C201" s="57"/>
      <c r="D201" s="84"/>
      <c r="E201" s="84"/>
      <c r="F201" s="89"/>
      <c r="G201" s="84"/>
      <c r="H201" s="84"/>
      <c r="I201" s="89"/>
      <c r="J201" s="115"/>
      <c r="K201" s="115"/>
    </row>
    <row r="202" spans="1:11" ht="33" customHeight="1">
      <c r="A202" s="71"/>
      <c r="B202" s="57"/>
      <c r="C202" s="57"/>
      <c r="D202" s="84"/>
      <c r="E202" s="84"/>
      <c r="F202" s="89"/>
      <c r="G202" s="84"/>
      <c r="H202" s="84"/>
      <c r="I202" s="89"/>
      <c r="J202" s="115"/>
      <c r="K202" s="115"/>
    </row>
    <row r="203" spans="1:12" ht="33" customHeight="1">
      <c r="A203" s="71"/>
      <c r="B203" s="57"/>
      <c r="C203" s="57"/>
      <c r="D203" s="84"/>
      <c r="E203" s="84"/>
      <c r="F203" s="89"/>
      <c r="G203" s="84"/>
      <c r="H203" s="84"/>
      <c r="I203" s="89"/>
      <c r="J203" s="115"/>
      <c r="K203" s="115"/>
      <c r="L203" s="60" t="s">
        <v>94</v>
      </c>
    </row>
    <row r="204" spans="1:11" ht="33" customHeight="1">
      <c r="A204" s="117"/>
      <c r="B204" s="75"/>
      <c r="C204" s="118" t="s">
        <v>33</v>
      </c>
      <c r="D204" s="100">
        <f>SUM(D178:D198)</f>
        <v>45018.28</v>
      </c>
      <c r="E204" s="100">
        <f>SUM(E178:E198)</f>
        <v>15973.137999999999</v>
      </c>
      <c r="F204" s="119">
        <f>D204-E204</f>
        <v>29045.142</v>
      </c>
      <c r="G204" s="100">
        <f>G263+G222</f>
        <v>55853.529</v>
      </c>
      <c r="H204" s="100">
        <f>H263+H222</f>
        <v>12297.335</v>
      </c>
      <c r="I204" s="119">
        <f>G204-H204</f>
        <v>43556.194</v>
      </c>
      <c r="J204" s="120">
        <f>G204/D204</f>
        <v>1.2406855392964815</v>
      </c>
      <c r="K204" s="120">
        <f>H204/E204</f>
        <v>0.769875963007394</v>
      </c>
    </row>
    <row r="205" spans="1:11" s="54" customFormat="1" ht="33" customHeight="1">
      <c r="A205" s="235"/>
      <c r="B205" s="235"/>
      <c r="C205" s="235"/>
      <c r="D205" s="235"/>
      <c r="E205" s="235"/>
      <c r="F205" s="235"/>
      <c r="G205" s="235"/>
      <c r="H205" s="235"/>
      <c r="I205" s="235"/>
      <c r="J205" s="235"/>
      <c r="K205" s="235"/>
    </row>
    <row r="206" spans="1:11" s="54" customFormat="1" ht="33" customHeight="1">
      <c r="A206" s="212"/>
      <c r="B206" s="212"/>
      <c r="C206" s="212"/>
      <c r="D206" s="212"/>
      <c r="E206" s="212"/>
      <c r="F206" s="212"/>
      <c r="G206" s="212"/>
      <c r="H206" s="212"/>
      <c r="I206" s="212"/>
      <c r="J206" s="212"/>
      <c r="K206" s="212"/>
    </row>
    <row r="207" spans="1:11" s="54" customFormat="1" ht="33" customHeight="1">
      <c r="A207" s="239" t="s">
        <v>95</v>
      </c>
      <c r="B207" s="239"/>
      <c r="C207" s="239"/>
      <c r="D207" s="239"/>
      <c r="E207" s="239"/>
      <c r="F207" s="239"/>
      <c r="G207" s="239"/>
      <c r="H207" s="239"/>
      <c r="I207" s="239"/>
      <c r="J207" s="239"/>
      <c r="K207" s="239"/>
    </row>
    <row r="208" spans="1:11" s="54" customFormat="1" ht="33" customHeight="1">
      <c r="A208" s="212" t="s">
        <v>52</v>
      </c>
      <c r="B208" s="212"/>
      <c r="C208" s="212"/>
      <c r="D208" s="212"/>
      <c r="E208" s="212"/>
      <c r="F208" s="212"/>
      <c r="G208" s="212"/>
      <c r="H208" s="212"/>
      <c r="I208" s="212"/>
      <c r="J208" s="212"/>
      <c r="K208" s="212"/>
    </row>
    <row r="209" spans="1:11" s="54" customFormat="1" ht="33" customHeight="1">
      <c r="A209" s="212" t="s">
        <v>89</v>
      </c>
      <c r="B209" s="212"/>
      <c r="C209" s="212"/>
      <c r="D209" s="212"/>
      <c r="E209" s="212"/>
      <c r="F209" s="212"/>
      <c r="G209" s="212"/>
      <c r="H209" s="212"/>
      <c r="I209" s="212"/>
      <c r="J209" s="212"/>
      <c r="K209" s="212"/>
    </row>
    <row r="210" spans="1:11" s="54" customFormat="1" ht="33" customHeight="1">
      <c r="A210" s="212" t="s">
        <v>2</v>
      </c>
      <c r="B210" s="212"/>
      <c r="C210" s="212"/>
      <c r="D210" s="212"/>
      <c r="E210" s="212"/>
      <c r="F210" s="212"/>
      <c r="G210" s="212"/>
      <c r="H210" s="212"/>
      <c r="I210" s="212"/>
      <c r="J210" s="212"/>
      <c r="K210" s="212"/>
    </row>
    <row r="211" spans="1:11" s="54" customFormat="1" ht="33" customHeight="1">
      <c r="A211" s="217" t="s">
        <v>3</v>
      </c>
      <c r="B211" s="217"/>
      <c r="C211" s="217"/>
      <c r="D211" s="217"/>
      <c r="E211" s="217"/>
      <c r="F211" s="217"/>
      <c r="G211" s="217"/>
      <c r="H211" s="217"/>
      <c r="I211" s="217"/>
      <c r="J211" s="217"/>
      <c r="K211" s="217"/>
    </row>
    <row r="212" spans="1:11" ht="33" customHeight="1">
      <c r="A212" s="218" t="s">
        <v>54</v>
      </c>
      <c r="B212" s="219"/>
      <c r="C212" s="55"/>
      <c r="D212" s="218" t="s">
        <v>47</v>
      </c>
      <c r="E212" s="224"/>
      <c r="F212" s="219"/>
      <c r="G212" s="226" t="s">
        <v>55</v>
      </c>
      <c r="H212" s="227"/>
      <c r="I212" s="228"/>
      <c r="J212" s="226" t="s">
        <v>56</v>
      </c>
      <c r="K212" s="219"/>
    </row>
    <row r="213" spans="1:11" ht="33" customHeight="1">
      <c r="A213" s="220"/>
      <c r="B213" s="221"/>
      <c r="C213" s="56" t="s">
        <v>5</v>
      </c>
      <c r="D213" s="222"/>
      <c r="E213" s="225"/>
      <c r="F213" s="223"/>
      <c r="G213" s="229"/>
      <c r="H213" s="230"/>
      <c r="I213" s="231"/>
      <c r="J213" s="222"/>
      <c r="K213" s="223"/>
    </row>
    <row r="214" spans="1:11" ht="33" customHeight="1">
      <c r="A214" s="220"/>
      <c r="B214" s="221"/>
      <c r="C214" s="56" t="s">
        <v>6</v>
      </c>
      <c r="D214" s="232" t="s">
        <v>7</v>
      </c>
      <c r="E214" s="232" t="s">
        <v>8</v>
      </c>
      <c r="F214" s="56" t="s">
        <v>9</v>
      </c>
      <c r="G214" s="232" t="s">
        <v>7</v>
      </c>
      <c r="H214" s="232" t="s">
        <v>8</v>
      </c>
      <c r="I214" s="56" t="s">
        <v>9</v>
      </c>
      <c r="J214" s="56" t="s">
        <v>10</v>
      </c>
      <c r="K214" s="56" t="s">
        <v>11</v>
      </c>
    </row>
    <row r="215" spans="1:11" ht="33" customHeight="1">
      <c r="A215" s="222"/>
      <c r="B215" s="223"/>
      <c r="C215" s="57"/>
      <c r="D215" s="233"/>
      <c r="E215" s="233"/>
      <c r="F215" s="56" t="s">
        <v>12</v>
      </c>
      <c r="G215" s="233"/>
      <c r="H215" s="233"/>
      <c r="I215" s="56" t="s">
        <v>12</v>
      </c>
      <c r="J215" s="56" t="s">
        <v>13</v>
      </c>
      <c r="K215" s="56" t="s">
        <v>13</v>
      </c>
    </row>
    <row r="216" spans="1:11" ht="33" customHeight="1">
      <c r="A216" s="214">
        <v>1</v>
      </c>
      <c r="B216" s="215"/>
      <c r="C216" s="58">
        <v>2</v>
      </c>
      <c r="D216" s="58">
        <v>3</v>
      </c>
      <c r="E216" s="58">
        <v>4</v>
      </c>
      <c r="F216" s="58">
        <v>5</v>
      </c>
      <c r="G216" s="58">
        <v>6</v>
      </c>
      <c r="H216" s="58">
        <v>7</v>
      </c>
      <c r="I216" s="58">
        <v>8</v>
      </c>
      <c r="J216" s="59" t="s">
        <v>14</v>
      </c>
      <c r="K216" s="59" t="s">
        <v>15</v>
      </c>
    </row>
    <row r="217" spans="1:11" ht="33" customHeight="1">
      <c r="A217" s="80">
        <v>2</v>
      </c>
      <c r="B217" s="55"/>
      <c r="C217" s="109" t="s">
        <v>90</v>
      </c>
      <c r="D217" s="110"/>
      <c r="E217" s="111"/>
      <c r="F217" s="112">
        <f>D217-E217</f>
        <v>0</v>
      </c>
      <c r="G217" s="110"/>
      <c r="H217" s="110"/>
      <c r="I217" s="112">
        <f>G217-H217</f>
        <v>0</v>
      </c>
      <c r="J217" s="113"/>
      <c r="K217" s="113"/>
    </row>
    <row r="218" spans="1:11" ht="33" customHeight="1">
      <c r="A218" s="81"/>
      <c r="B218" s="56"/>
      <c r="C218" s="109" t="s">
        <v>91</v>
      </c>
      <c r="D218" s="114"/>
      <c r="E218" s="14"/>
      <c r="F218" s="114"/>
      <c r="G218" s="114"/>
      <c r="H218" s="114"/>
      <c r="I218" s="114"/>
      <c r="J218" s="115"/>
      <c r="K218" s="115"/>
    </row>
    <row r="219" spans="1:11" ht="33" customHeight="1">
      <c r="A219" s="85"/>
      <c r="B219" s="72"/>
      <c r="C219" s="62" t="s">
        <v>92</v>
      </c>
      <c r="D219" s="114"/>
      <c r="E219" s="14"/>
      <c r="F219" s="114">
        <f>D219-E219</f>
        <v>0</v>
      </c>
      <c r="G219" s="114"/>
      <c r="H219" s="14"/>
      <c r="I219" s="114">
        <f>G219-H219</f>
        <v>0</v>
      </c>
      <c r="J219" s="115"/>
      <c r="K219" s="115"/>
    </row>
    <row r="220" spans="1:11" ht="33" customHeight="1">
      <c r="A220" s="85"/>
      <c r="B220" s="72">
        <v>1</v>
      </c>
      <c r="C220" s="62" t="s">
        <v>71</v>
      </c>
      <c r="D220" s="121"/>
      <c r="E220" s="14"/>
      <c r="F220" s="114"/>
      <c r="G220" s="114"/>
      <c r="H220" s="14"/>
      <c r="I220" s="114"/>
      <c r="J220" s="115"/>
      <c r="K220" s="115"/>
    </row>
    <row r="221" spans="1:11" ht="33" customHeight="1">
      <c r="A221" s="85"/>
      <c r="B221" s="72"/>
      <c r="C221" s="62" t="s">
        <v>72</v>
      </c>
      <c r="D221" s="121"/>
      <c r="E221" s="14"/>
      <c r="F221" s="114"/>
      <c r="G221" s="114"/>
      <c r="H221" s="14"/>
      <c r="I221" s="114"/>
      <c r="J221" s="115"/>
      <c r="K221" s="115"/>
    </row>
    <row r="222" spans="1:11" ht="33" customHeight="1">
      <c r="A222" s="85"/>
      <c r="B222" s="72"/>
      <c r="C222" s="57" t="s">
        <v>93</v>
      </c>
      <c r="D222" s="82">
        <v>45018.28</v>
      </c>
      <c r="E222" s="82">
        <v>15464.942</v>
      </c>
      <c r="F222" s="116">
        <f>D222-E222</f>
        <v>29553.338</v>
      </c>
      <c r="G222" s="84">
        <v>55851.775</v>
      </c>
      <c r="H222" s="97">
        <v>11843.875</v>
      </c>
      <c r="I222" s="116">
        <f>G222-H222</f>
        <v>44007.9</v>
      </c>
      <c r="J222" s="115">
        <f>G222/D222</f>
        <v>1.2406465773459137</v>
      </c>
      <c r="K222" s="115">
        <f>H222/E222</f>
        <v>0.7658531794041</v>
      </c>
    </row>
    <row r="223" spans="1:11" ht="33" customHeight="1">
      <c r="A223" s="85"/>
      <c r="B223" s="72"/>
      <c r="C223" s="57"/>
      <c r="D223" s="97"/>
      <c r="E223" s="32"/>
      <c r="F223" s="116"/>
      <c r="G223" s="84"/>
      <c r="H223" s="84"/>
      <c r="I223" s="116"/>
      <c r="J223" s="115"/>
      <c r="K223" s="115"/>
    </row>
    <row r="224" spans="1:11" ht="33" customHeight="1">
      <c r="A224" s="85"/>
      <c r="B224" s="72"/>
      <c r="C224" s="57"/>
      <c r="D224" s="97"/>
      <c r="E224" s="32"/>
      <c r="F224" s="89"/>
      <c r="G224" s="84"/>
      <c r="H224" s="84"/>
      <c r="I224" s="89"/>
      <c r="J224" s="115"/>
      <c r="K224" s="115"/>
    </row>
    <row r="225" spans="1:11" ht="33" customHeight="1">
      <c r="A225" s="85"/>
      <c r="B225" s="72"/>
      <c r="C225" s="57"/>
      <c r="D225" s="97"/>
      <c r="E225" s="32"/>
      <c r="F225" s="116"/>
      <c r="G225" s="84"/>
      <c r="H225" s="84"/>
      <c r="I225" s="89"/>
      <c r="J225" s="115"/>
      <c r="K225" s="115"/>
    </row>
    <row r="226" spans="1:11" ht="33" customHeight="1">
      <c r="A226" s="85"/>
      <c r="B226" s="72"/>
      <c r="C226" s="57"/>
      <c r="D226" s="97"/>
      <c r="E226" s="84"/>
      <c r="F226" s="116"/>
      <c r="G226" s="84"/>
      <c r="H226" s="84"/>
      <c r="I226" s="116"/>
      <c r="J226" s="115"/>
      <c r="K226" s="115"/>
    </row>
    <row r="227" spans="1:11" ht="33" customHeight="1">
      <c r="A227" s="85"/>
      <c r="B227" s="72"/>
      <c r="C227" s="74"/>
      <c r="D227" s="97"/>
      <c r="E227" s="32"/>
      <c r="F227" s="116"/>
      <c r="G227" s="84"/>
      <c r="H227" s="84"/>
      <c r="I227" s="89"/>
      <c r="J227" s="115"/>
      <c r="K227" s="115"/>
    </row>
    <row r="228" spans="1:11" ht="33" customHeight="1">
      <c r="A228" s="85"/>
      <c r="B228" s="72"/>
      <c r="C228" s="57"/>
      <c r="D228" s="97"/>
      <c r="E228" s="32"/>
      <c r="F228" s="116"/>
      <c r="G228" s="84"/>
      <c r="H228" s="84"/>
      <c r="I228" s="116"/>
      <c r="J228" s="115"/>
      <c r="K228" s="115"/>
    </row>
    <row r="229" spans="1:11" ht="33" customHeight="1">
      <c r="A229" s="85"/>
      <c r="B229" s="72"/>
      <c r="C229" s="57"/>
      <c r="D229" s="97"/>
      <c r="E229" s="32"/>
      <c r="F229" s="116"/>
      <c r="G229" s="84"/>
      <c r="H229" s="84"/>
      <c r="I229" s="116"/>
      <c r="J229" s="115"/>
      <c r="K229" s="115"/>
    </row>
    <row r="230" spans="1:11" ht="33" customHeight="1">
      <c r="A230" s="85"/>
      <c r="B230" s="72"/>
      <c r="C230" s="57"/>
      <c r="D230" s="97"/>
      <c r="E230" s="32"/>
      <c r="F230" s="116"/>
      <c r="G230" s="84"/>
      <c r="H230" s="84"/>
      <c r="I230" s="116"/>
      <c r="J230" s="115"/>
      <c r="K230" s="115"/>
    </row>
    <row r="231" spans="1:11" ht="33" customHeight="1">
      <c r="A231" s="85"/>
      <c r="B231" s="72"/>
      <c r="C231" s="57"/>
      <c r="D231" s="97"/>
      <c r="E231" s="32"/>
      <c r="F231" s="89"/>
      <c r="G231" s="84"/>
      <c r="H231" s="84"/>
      <c r="I231" s="89"/>
      <c r="J231" s="115"/>
      <c r="K231" s="115"/>
    </row>
    <row r="232" spans="1:11" ht="33" customHeight="1">
      <c r="A232" s="85"/>
      <c r="B232" s="72"/>
      <c r="C232" s="57"/>
      <c r="D232" s="97"/>
      <c r="E232" s="83"/>
      <c r="F232" s="89"/>
      <c r="G232" s="83"/>
      <c r="H232" s="83"/>
      <c r="I232" s="89"/>
      <c r="J232" s="115"/>
      <c r="K232" s="115"/>
    </row>
    <row r="233" spans="1:11" ht="33" customHeight="1">
      <c r="A233" s="85"/>
      <c r="B233" s="72"/>
      <c r="C233" s="57"/>
      <c r="D233" s="97"/>
      <c r="E233" s="83"/>
      <c r="F233" s="89"/>
      <c r="G233" s="83"/>
      <c r="H233" s="83"/>
      <c r="I233" s="89"/>
      <c r="J233" s="115"/>
      <c r="K233" s="115"/>
    </row>
    <row r="234" spans="1:11" ht="33" customHeight="1">
      <c r="A234" s="85"/>
      <c r="B234" s="72"/>
      <c r="C234" s="57"/>
      <c r="D234" s="97"/>
      <c r="E234" s="83"/>
      <c r="F234" s="89"/>
      <c r="G234" s="83"/>
      <c r="H234" s="83"/>
      <c r="I234" s="89"/>
      <c r="J234" s="115"/>
      <c r="K234" s="115"/>
    </row>
    <row r="235" spans="1:11" ht="33" customHeight="1">
      <c r="A235" s="85"/>
      <c r="B235" s="72"/>
      <c r="C235" s="57"/>
      <c r="D235" s="97"/>
      <c r="E235" s="32"/>
      <c r="F235" s="89"/>
      <c r="G235" s="84"/>
      <c r="H235" s="84"/>
      <c r="I235" s="116"/>
      <c r="J235" s="115"/>
      <c r="K235" s="115"/>
    </row>
    <row r="236" spans="1:11" ht="33" customHeight="1">
      <c r="A236" s="85"/>
      <c r="B236" s="72"/>
      <c r="C236" s="57"/>
      <c r="D236" s="97"/>
      <c r="E236" s="84"/>
      <c r="F236" s="116"/>
      <c r="G236" s="84"/>
      <c r="H236" s="84"/>
      <c r="I236" s="116"/>
      <c r="J236" s="115"/>
      <c r="K236" s="115"/>
    </row>
    <row r="237" spans="1:11" ht="33" customHeight="1">
      <c r="A237" s="85"/>
      <c r="B237" s="72"/>
      <c r="C237" s="57"/>
      <c r="D237" s="97"/>
      <c r="E237" s="84"/>
      <c r="F237" s="89"/>
      <c r="G237" s="84"/>
      <c r="H237" s="84"/>
      <c r="I237" s="89"/>
      <c r="J237" s="115"/>
      <c r="K237" s="115"/>
    </row>
    <row r="238" spans="1:11" ht="33" customHeight="1">
      <c r="A238" s="85"/>
      <c r="B238" s="72"/>
      <c r="C238" s="57"/>
      <c r="D238" s="97"/>
      <c r="E238" s="84"/>
      <c r="F238" s="89"/>
      <c r="G238" s="84"/>
      <c r="H238" s="84"/>
      <c r="I238" s="89"/>
      <c r="J238" s="115"/>
      <c r="K238" s="115"/>
    </row>
    <row r="239" spans="1:11" ht="33" customHeight="1">
      <c r="A239" s="85"/>
      <c r="B239" s="72"/>
      <c r="C239" s="57"/>
      <c r="D239" s="97"/>
      <c r="E239" s="84"/>
      <c r="F239" s="89"/>
      <c r="G239" s="84"/>
      <c r="H239" s="84"/>
      <c r="I239" s="89"/>
      <c r="J239" s="115"/>
      <c r="K239" s="115"/>
    </row>
    <row r="240" spans="1:11" ht="33" customHeight="1">
      <c r="A240" s="85"/>
      <c r="B240" s="72"/>
      <c r="C240" s="57"/>
      <c r="D240" s="84"/>
      <c r="E240" s="84"/>
      <c r="F240" s="89"/>
      <c r="G240" s="84"/>
      <c r="H240" s="84"/>
      <c r="I240" s="89"/>
      <c r="J240" s="115"/>
      <c r="K240" s="115"/>
    </row>
    <row r="241" spans="1:11" ht="33" customHeight="1">
      <c r="A241" s="85"/>
      <c r="B241" s="72"/>
      <c r="C241" s="57"/>
      <c r="D241" s="84"/>
      <c r="E241" s="84"/>
      <c r="F241" s="89"/>
      <c r="G241" s="84"/>
      <c r="H241" s="84"/>
      <c r="I241" s="89"/>
      <c r="J241" s="115"/>
      <c r="K241" s="115"/>
    </row>
    <row r="242" spans="1:11" ht="33" customHeight="1">
      <c r="A242" s="85"/>
      <c r="B242" s="57"/>
      <c r="C242" s="57"/>
      <c r="D242" s="84"/>
      <c r="E242" s="84"/>
      <c r="F242" s="89"/>
      <c r="G242" s="84"/>
      <c r="H242" s="84"/>
      <c r="I242" s="89"/>
      <c r="J242" s="115"/>
      <c r="K242" s="115"/>
    </row>
    <row r="243" spans="1:11" ht="33" customHeight="1">
      <c r="A243" s="85"/>
      <c r="B243" s="57"/>
      <c r="C243" s="57"/>
      <c r="D243" s="84"/>
      <c r="E243" s="84"/>
      <c r="F243" s="89"/>
      <c r="G243" s="84"/>
      <c r="H243" s="84"/>
      <c r="I243" s="89"/>
      <c r="J243" s="115"/>
      <c r="K243" s="115"/>
    </row>
    <row r="244" spans="1:11" ht="33" customHeight="1">
      <c r="A244" s="85"/>
      <c r="B244" s="57"/>
      <c r="C244" s="57"/>
      <c r="D244" s="84"/>
      <c r="E244" s="84"/>
      <c r="F244" s="89"/>
      <c r="G244" s="84"/>
      <c r="H244" s="84"/>
      <c r="I244" s="89"/>
      <c r="J244" s="115"/>
      <c r="K244" s="115"/>
    </row>
    <row r="245" spans="1:11" ht="33" customHeight="1">
      <c r="A245" s="122"/>
      <c r="B245" s="75"/>
      <c r="C245" s="118" t="s">
        <v>33</v>
      </c>
      <c r="D245" s="100">
        <f>SUM(D217:D236)</f>
        <v>45018.28</v>
      </c>
      <c r="E245" s="100">
        <f>SUM(E217:E236)</f>
        <v>15464.942</v>
      </c>
      <c r="F245" s="119">
        <f>D245-E245</f>
        <v>29553.338</v>
      </c>
      <c r="G245" s="100">
        <f>SUM(G217:G236)</f>
        <v>55851.775</v>
      </c>
      <c r="H245" s="100">
        <f>SUM(H217:H236)</f>
        <v>11843.875</v>
      </c>
      <c r="I245" s="119">
        <f>G245-H245</f>
        <v>44007.9</v>
      </c>
      <c r="J245" s="120">
        <f>G245/D245</f>
        <v>1.2406465773459137</v>
      </c>
      <c r="K245" s="120">
        <f>H245/E245</f>
        <v>0.7658531794041</v>
      </c>
    </row>
    <row r="246" spans="1:11" ht="33" customHeight="1">
      <c r="A246" s="235"/>
      <c r="B246" s="235"/>
      <c r="C246" s="235"/>
      <c r="D246" s="235"/>
      <c r="E246" s="235"/>
      <c r="F246" s="235"/>
      <c r="G246" s="235"/>
      <c r="H246" s="235"/>
      <c r="I246" s="235"/>
      <c r="J246" s="235"/>
      <c r="K246" s="235"/>
    </row>
    <row r="247" spans="1:11" ht="33" customHeight="1">
      <c r="A247" s="212"/>
      <c r="B247" s="212"/>
      <c r="C247" s="212"/>
      <c r="D247" s="212"/>
      <c r="E247" s="212"/>
      <c r="F247" s="212"/>
      <c r="G247" s="212"/>
      <c r="H247" s="212"/>
      <c r="I247" s="212"/>
      <c r="J247" s="212"/>
      <c r="K247" s="212"/>
    </row>
    <row r="248" spans="1:11" ht="33" customHeight="1">
      <c r="A248" s="238" t="s">
        <v>96</v>
      </c>
      <c r="B248" s="238"/>
      <c r="C248" s="238"/>
      <c r="D248" s="238"/>
      <c r="E248" s="238"/>
      <c r="F248" s="238"/>
      <c r="G248" s="238"/>
      <c r="H248" s="238"/>
      <c r="I248" s="238"/>
      <c r="J248" s="238"/>
      <c r="K248" s="238"/>
    </row>
    <row r="249" spans="1:11" ht="33" customHeight="1">
      <c r="A249" s="212" t="s">
        <v>52</v>
      </c>
      <c r="B249" s="212"/>
      <c r="C249" s="212"/>
      <c r="D249" s="212"/>
      <c r="E249" s="212"/>
      <c r="F249" s="212"/>
      <c r="G249" s="212"/>
      <c r="H249" s="212"/>
      <c r="I249" s="212"/>
      <c r="J249" s="212"/>
      <c r="K249" s="212"/>
    </row>
    <row r="250" spans="1:11" ht="33" customHeight="1">
      <c r="A250" s="212" t="s">
        <v>89</v>
      </c>
      <c r="B250" s="212"/>
      <c r="C250" s="212"/>
      <c r="D250" s="212"/>
      <c r="E250" s="212"/>
      <c r="F250" s="212"/>
      <c r="G250" s="212"/>
      <c r="H250" s="212"/>
      <c r="I250" s="212"/>
      <c r="J250" s="212"/>
      <c r="K250" s="212"/>
    </row>
    <row r="251" spans="1:11" ht="33" customHeight="1">
      <c r="A251" s="212" t="s">
        <v>36</v>
      </c>
      <c r="B251" s="212"/>
      <c r="C251" s="212"/>
      <c r="D251" s="212"/>
      <c r="E251" s="212"/>
      <c r="F251" s="212"/>
      <c r="G251" s="212"/>
      <c r="H251" s="212"/>
      <c r="I251" s="212"/>
      <c r="J251" s="212"/>
      <c r="K251" s="212"/>
    </row>
    <row r="252" spans="1:11" ht="33" customHeight="1">
      <c r="A252" s="217" t="s">
        <v>3</v>
      </c>
      <c r="B252" s="217"/>
      <c r="C252" s="217"/>
      <c r="D252" s="217"/>
      <c r="E252" s="217"/>
      <c r="F252" s="217"/>
      <c r="G252" s="217"/>
      <c r="H252" s="217"/>
      <c r="I252" s="217"/>
      <c r="J252" s="217"/>
      <c r="K252" s="217"/>
    </row>
    <row r="253" spans="1:11" ht="33" customHeight="1">
      <c r="A253" s="218" t="s">
        <v>54</v>
      </c>
      <c r="B253" s="219"/>
      <c r="C253" s="55"/>
      <c r="D253" s="218" t="s">
        <v>47</v>
      </c>
      <c r="E253" s="224"/>
      <c r="F253" s="219"/>
      <c r="G253" s="226" t="s">
        <v>55</v>
      </c>
      <c r="H253" s="227"/>
      <c r="I253" s="228"/>
      <c r="J253" s="226" t="s">
        <v>56</v>
      </c>
      <c r="K253" s="219"/>
    </row>
    <row r="254" spans="1:11" ht="33" customHeight="1">
      <c r="A254" s="220"/>
      <c r="B254" s="221"/>
      <c r="C254" s="56" t="s">
        <v>5</v>
      </c>
      <c r="D254" s="222"/>
      <c r="E254" s="225"/>
      <c r="F254" s="223"/>
      <c r="G254" s="229"/>
      <c r="H254" s="230"/>
      <c r="I254" s="231"/>
      <c r="J254" s="222"/>
      <c r="K254" s="223"/>
    </row>
    <row r="255" spans="1:11" ht="33" customHeight="1">
      <c r="A255" s="220"/>
      <c r="B255" s="221"/>
      <c r="C255" s="56" t="s">
        <v>6</v>
      </c>
      <c r="D255" s="232" t="s">
        <v>7</v>
      </c>
      <c r="E255" s="232" t="s">
        <v>8</v>
      </c>
      <c r="F255" s="56" t="s">
        <v>9</v>
      </c>
      <c r="G255" s="232" t="s">
        <v>7</v>
      </c>
      <c r="H255" s="232" t="s">
        <v>8</v>
      </c>
      <c r="I255" s="56" t="s">
        <v>9</v>
      </c>
      <c r="J255" s="56" t="s">
        <v>10</v>
      </c>
      <c r="K255" s="56" t="s">
        <v>11</v>
      </c>
    </row>
    <row r="256" spans="1:11" ht="33" customHeight="1">
      <c r="A256" s="222"/>
      <c r="B256" s="223"/>
      <c r="C256" s="57"/>
      <c r="D256" s="233"/>
      <c r="E256" s="233"/>
      <c r="F256" s="56" t="s">
        <v>12</v>
      </c>
      <c r="G256" s="233"/>
      <c r="H256" s="233"/>
      <c r="I256" s="56" t="s">
        <v>12</v>
      </c>
      <c r="J256" s="56" t="s">
        <v>13</v>
      </c>
      <c r="K256" s="56" t="s">
        <v>13</v>
      </c>
    </row>
    <row r="257" spans="1:11" ht="33" customHeight="1">
      <c r="A257" s="214">
        <v>1</v>
      </c>
      <c r="B257" s="215"/>
      <c r="C257" s="58">
        <v>2</v>
      </c>
      <c r="D257" s="58">
        <v>3</v>
      </c>
      <c r="E257" s="58">
        <v>4</v>
      </c>
      <c r="F257" s="58">
        <v>5</v>
      </c>
      <c r="G257" s="58">
        <v>6</v>
      </c>
      <c r="H257" s="58">
        <v>7</v>
      </c>
      <c r="I257" s="58">
        <v>8</v>
      </c>
      <c r="J257" s="59" t="s">
        <v>14</v>
      </c>
      <c r="K257" s="59" t="s">
        <v>15</v>
      </c>
    </row>
    <row r="258" spans="1:11" ht="33" customHeight="1">
      <c r="A258" s="61">
        <v>3</v>
      </c>
      <c r="B258" s="55"/>
      <c r="C258" s="109" t="s">
        <v>90</v>
      </c>
      <c r="D258" s="95"/>
      <c r="E258" s="123"/>
      <c r="F258" s="124"/>
      <c r="G258" s="95"/>
      <c r="H258" s="95"/>
      <c r="I258" s="124"/>
      <c r="J258" s="95"/>
      <c r="K258" s="95"/>
    </row>
    <row r="259" spans="1:11" ht="33" customHeight="1">
      <c r="A259" s="67"/>
      <c r="B259" s="56"/>
      <c r="C259" s="109" t="s">
        <v>91</v>
      </c>
      <c r="D259" s="84"/>
      <c r="E259" s="32"/>
      <c r="F259" s="84"/>
      <c r="G259" s="84"/>
      <c r="H259" s="84"/>
      <c r="I259" s="84"/>
      <c r="J259" s="84"/>
      <c r="K259" s="95"/>
    </row>
    <row r="260" spans="1:11" ht="33" customHeight="1">
      <c r="A260" s="71"/>
      <c r="B260" s="72"/>
      <c r="C260" s="62" t="s">
        <v>92</v>
      </c>
      <c r="D260" s="84"/>
      <c r="E260" s="32"/>
      <c r="F260" s="84">
        <f>D260-E260</f>
        <v>0</v>
      </c>
      <c r="G260" s="84"/>
      <c r="H260" s="32"/>
      <c r="I260" s="84">
        <f>G260-H260</f>
        <v>0</v>
      </c>
      <c r="J260" s="84"/>
      <c r="K260" s="95"/>
    </row>
    <row r="261" spans="1:11" ht="33" customHeight="1">
      <c r="A261" s="71"/>
      <c r="B261" s="72">
        <v>1</v>
      </c>
      <c r="C261" s="62" t="s">
        <v>71</v>
      </c>
      <c r="D261" s="84"/>
      <c r="E261" s="32"/>
      <c r="F261" s="84"/>
      <c r="G261" s="84"/>
      <c r="H261" s="32"/>
      <c r="I261" s="84"/>
      <c r="J261" s="84"/>
      <c r="K261" s="95"/>
    </row>
    <row r="262" spans="1:11" ht="33" customHeight="1">
      <c r="A262" s="71"/>
      <c r="B262" s="72"/>
      <c r="C262" s="62" t="s">
        <v>72</v>
      </c>
      <c r="D262" s="84"/>
      <c r="E262" s="32"/>
      <c r="F262" s="125"/>
      <c r="G262" s="84"/>
      <c r="H262" s="32"/>
      <c r="I262" s="116"/>
      <c r="J262" s="115"/>
      <c r="K262" s="95"/>
    </row>
    <row r="263" spans="1:11" ht="33" customHeight="1">
      <c r="A263" s="71"/>
      <c r="B263" s="72"/>
      <c r="C263" s="57" t="s">
        <v>93</v>
      </c>
      <c r="D263" s="97"/>
      <c r="E263" s="82">
        <v>508.196</v>
      </c>
      <c r="F263" s="84">
        <f>D263-E263</f>
        <v>-508.196</v>
      </c>
      <c r="G263" s="84">
        <v>1.754</v>
      </c>
      <c r="H263" s="84">
        <v>453.46</v>
      </c>
      <c r="I263" s="84">
        <f>G263-H263</f>
        <v>-451.70599999999996</v>
      </c>
      <c r="J263" s="115"/>
      <c r="K263" s="115">
        <f>H263/E263</f>
        <v>0.8922935245456477</v>
      </c>
    </row>
    <row r="264" spans="1:11" ht="33" customHeight="1">
      <c r="A264" s="71"/>
      <c r="B264" s="72"/>
      <c r="C264" s="57"/>
      <c r="D264" s="84"/>
      <c r="E264" s="32"/>
      <c r="F264" s="125"/>
      <c r="G264" s="84"/>
      <c r="H264" s="84"/>
      <c r="I264" s="125"/>
      <c r="J264" s="84"/>
      <c r="K264" s="115"/>
    </row>
    <row r="265" spans="1:11" ht="33" customHeight="1">
      <c r="A265" s="71"/>
      <c r="B265" s="72"/>
      <c r="C265" s="57"/>
      <c r="D265" s="84"/>
      <c r="E265" s="84"/>
      <c r="F265" s="84"/>
      <c r="G265" s="84"/>
      <c r="H265" s="84"/>
      <c r="I265" s="84"/>
      <c r="J265" s="84"/>
      <c r="K265" s="115"/>
    </row>
    <row r="266" spans="1:11" ht="33" customHeight="1">
      <c r="A266" s="71"/>
      <c r="B266" s="72"/>
      <c r="C266" s="57"/>
      <c r="D266" s="84"/>
      <c r="E266" s="32"/>
      <c r="F266" s="125"/>
      <c r="G266" s="84"/>
      <c r="H266" s="84"/>
      <c r="I266" s="84"/>
      <c r="J266" s="84"/>
      <c r="K266" s="115"/>
    </row>
    <row r="267" spans="1:11" ht="33" customHeight="1">
      <c r="A267" s="71"/>
      <c r="B267" s="72"/>
      <c r="C267" s="57"/>
      <c r="D267" s="84"/>
      <c r="E267" s="84"/>
      <c r="F267" s="125"/>
      <c r="G267" s="84"/>
      <c r="H267" s="84"/>
      <c r="I267" s="125"/>
      <c r="J267" s="84"/>
      <c r="K267" s="115"/>
    </row>
    <row r="268" spans="1:11" ht="33" customHeight="1">
      <c r="A268" s="71"/>
      <c r="B268" s="72"/>
      <c r="C268" s="74"/>
      <c r="D268" s="84"/>
      <c r="E268" s="32"/>
      <c r="F268" s="125"/>
      <c r="G268" s="84"/>
      <c r="H268" s="84"/>
      <c r="I268" s="84"/>
      <c r="J268" s="84"/>
      <c r="K268" s="115"/>
    </row>
    <row r="269" spans="1:11" ht="33" customHeight="1">
      <c r="A269" s="71"/>
      <c r="B269" s="72"/>
      <c r="C269" s="57"/>
      <c r="D269" s="84"/>
      <c r="E269" s="32"/>
      <c r="F269" s="125"/>
      <c r="G269" s="84"/>
      <c r="H269" s="84"/>
      <c r="I269" s="125"/>
      <c r="J269" s="84"/>
      <c r="K269" s="115"/>
    </row>
    <row r="270" spans="1:11" ht="33" customHeight="1">
      <c r="A270" s="71"/>
      <c r="B270" s="72"/>
      <c r="C270" s="57"/>
      <c r="D270" s="84"/>
      <c r="E270" s="32"/>
      <c r="F270" s="125"/>
      <c r="G270" s="84"/>
      <c r="H270" s="84"/>
      <c r="I270" s="125"/>
      <c r="J270" s="84"/>
      <c r="K270" s="115"/>
    </row>
    <row r="271" spans="1:11" ht="33" customHeight="1">
      <c r="A271" s="71"/>
      <c r="B271" s="72"/>
      <c r="C271" s="57"/>
      <c r="D271" s="84"/>
      <c r="E271" s="32"/>
      <c r="F271" s="125"/>
      <c r="G271" s="84"/>
      <c r="H271" s="84"/>
      <c r="I271" s="125"/>
      <c r="J271" s="84"/>
      <c r="K271" s="115"/>
    </row>
    <row r="272" spans="1:11" ht="33" customHeight="1">
      <c r="A272" s="71"/>
      <c r="B272" s="72"/>
      <c r="C272" s="57"/>
      <c r="D272" s="84"/>
      <c r="E272" s="32"/>
      <c r="F272" s="125"/>
      <c r="G272" s="84"/>
      <c r="H272" s="84"/>
      <c r="I272" s="125"/>
      <c r="J272" s="84"/>
      <c r="K272" s="115"/>
    </row>
    <row r="273" spans="1:11" ht="33" customHeight="1">
      <c r="A273" s="71"/>
      <c r="B273" s="72"/>
      <c r="C273" s="57"/>
      <c r="D273" s="83"/>
      <c r="E273" s="83"/>
      <c r="F273" s="84"/>
      <c r="G273" s="83"/>
      <c r="H273" s="83"/>
      <c r="I273" s="84"/>
      <c r="J273" s="84"/>
      <c r="K273" s="115"/>
    </row>
    <row r="274" spans="1:11" ht="33" customHeight="1">
      <c r="A274" s="71"/>
      <c r="B274" s="72"/>
      <c r="C274" s="57"/>
      <c r="D274" s="83"/>
      <c r="E274" s="83"/>
      <c r="F274" s="84"/>
      <c r="G274" s="83"/>
      <c r="H274" s="83"/>
      <c r="I274" s="84"/>
      <c r="J274" s="84"/>
      <c r="K274" s="115"/>
    </row>
    <row r="275" spans="1:11" ht="33" customHeight="1">
      <c r="A275" s="71"/>
      <c r="B275" s="72"/>
      <c r="C275" s="57"/>
      <c r="D275" s="84"/>
      <c r="E275" s="32"/>
      <c r="F275" s="84"/>
      <c r="G275" s="84"/>
      <c r="H275" s="84"/>
      <c r="I275" s="125"/>
      <c r="J275" s="84"/>
      <c r="K275" s="115"/>
    </row>
    <row r="276" spans="1:11" ht="33" customHeight="1">
      <c r="A276" s="71"/>
      <c r="B276" s="72"/>
      <c r="C276" s="57"/>
      <c r="D276" s="84"/>
      <c r="E276" s="84"/>
      <c r="F276" s="84"/>
      <c r="G276" s="84"/>
      <c r="H276" s="84"/>
      <c r="I276" s="84"/>
      <c r="J276" s="84"/>
      <c r="K276" s="115"/>
    </row>
    <row r="277" spans="1:11" ht="33" customHeight="1">
      <c r="A277" s="71"/>
      <c r="B277" s="72"/>
      <c r="C277" s="57"/>
      <c r="D277" s="84"/>
      <c r="E277" s="84"/>
      <c r="F277" s="84"/>
      <c r="G277" s="84"/>
      <c r="H277" s="84"/>
      <c r="I277" s="84"/>
      <c r="J277" s="84"/>
      <c r="K277" s="115"/>
    </row>
    <row r="278" spans="1:11" ht="33" customHeight="1">
      <c r="A278" s="71"/>
      <c r="B278" s="72"/>
      <c r="C278" s="57"/>
      <c r="D278" s="84"/>
      <c r="E278" s="84"/>
      <c r="F278" s="84"/>
      <c r="G278" s="84"/>
      <c r="H278" s="84"/>
      <c r="I278" s="84"/>
      <c r="J278" s="84"/>
      <c r="K278" s="115"/>
    </row>
    <row r="279" spans="1:11" ht="33" customHeight="1">
      <c r="A279" s="71"/>
      <c r="B279" s="72"/>
      <c r="C279" s="57"/>
      <c r="D279" s="84"/>
      <c r="E279" s="84"/>
      <c r="F279" s="84"/>
      <c r="G279" s="84"/>
      <c r="H279" s="84"/>
      <c r="I279" s="84"/>
      <c r="J279" s="84"/>
      <c r="K279" s="115"/>
    </row>
    <row r="280" spans="1:11" ht="33" customHeight="1">
      <c r="A280" s="71"/>
      <c r="B280" s="72"/>
      <c r="C280" s="57"/>
      <c r="D280" s="84"/>
      <c r="E280" s="84"/>
      <c r="F280" s="84"/>
      <c r="G280" s="84"/>
      <c r="H280" s="84"/>
      <c r="I280" s="84"/>
      <c r="J280" s="84"/>
      <c r="K280" s="115"/>
    </row>
    <row r="281" spans="1:11" ht="33" customHeight="1">
      <c r="A281" s="71"/>
      <c r="B281" s="72"/>
      <c r="C281" s="57"/>
      <c r="D281" s="84"/>
      <c r="E281" s="84"/>
      <c r="F281" s="84"/>
      <c r="G281" s="84"/>
      <c r="H281" s="84"/>
      <c r="I281" s="84"/>
      <c r="J281" s="84"/>
      <c r="K281" s="115"/>
    </row>
    <row r="282" spans="1:11" ht="33" customHeight="1">
      <c r="A282" s="71"/>
      <c r="B282" s="57"/>
      <c r="C282" s="57"/>
      <c r="D282" s="84"/>
      <c r="E282" s="84"/>
      <c r="F282" s="84"/>
      <c r="G282" s="84"/>
      <c r="H282" s="84"/>
      <c r="I282" s="84"/>
      <c r="J282" s="84"/>
      <c r="K282" s="115"/>
    </row>
    <row r="283" spans="1:11" ht="33" customHeight="1">
      <c r="A283" s="71"/>
      <c r="B283" s="57"/>
      <c r="C283" s="57"/>
      <c r="D283" s="84"/>
      <c r="E283" s="84"/>
      <c r="F283" s="84"/>
      <c r="G283" s="84"/>
      <c r="H283" s="84"/>
      <c r="I283" s="84"/>
      <c r="J283" s="84"/>
      <c r="K283" s="115"/>
    </row>
    <row r="284" spans="1:11" ht="33" customHeight="1">
      <c r="A284" s="117"/>
      <c r="B284" s="75"/>
      <c r="C284" s="118" t="s">
        <v>33</v>
      </c>
      <c r="D284" s="100">
        <f aca="true" t="shared" si="15" ref="D284:I284">SUM(D258:D275)</f>
        <v>0</v>
      </c>
      <c r="E284" s="100">
        <f t="shared" si="15"/>
        <v>508.196</v>
      </c>
      <c r="F284" s="100">
        <f t="shared" si="15"/>
        <v>-508.196</v>
      </c>
      <c r="G284" s="100">
        <f t="shared" si="15"/>
        <v>1.754</v>
      </c>
      <c r="H284" s="100">
        <f t="shared" si="15"/>
        <v>453.46</v>
      </c>
      <c r="I284" s="100">
        <f t="shared" si="15"/>
        <v>-451.70599999999996</v>
      </c>
      <c r="J284" s="120"/>
      <c r="K284" s="120">
        <f>H284/E284</f>
        <v>0.8922935245456477</v>
      </c>
    </row>
    <row r="285" spans="1:11" s="54" customFormat="1" ht="33" customHeight="1">
      <c r="A285" s="235"/>
      <c r="B285" s="235"/>
      <c r="C285" s="235"/>
      <c r="D285" s="235"/>
      <c r="E285" s="235"/>
      <c r="F285" s="235"/>
      <c r="G285" s="235"/>
      <c r="H285" s="235"/>
      <c r="I285" s="235"/>
      <c r="J285" s="235"/>
      <c r="K285" s="235"/>
    </row>
    <row r="286" spans="1:11" s="54" customFormat="1" ht="33" customHeight="1">
      <c r="A286" s="240" t="s">
        <v>97</v>
      </c>
      <c r="B286" s="240"/>
      <c r="C286" s="240"/>
      <c r="D286" s="240"/>
      <c r="E286" s="240"/>
      <c r="F286" s="240"/>
      <c r="G286" s="240"/>
      <c r="H286" s="240"/>
      <c r="I286" s="240"/>
      <c r="J286" s="240"/>
      <c r="K286" s="240"/>
    </row>
    <row r="287" spans="1:11" s="54" customFormat="1" ht="33" customHeight="1">
      <c r="A287" s="213"/>
      <c r="B287" s="213"/>
      <c r="C287" s="213"/>
      <c r="D287" s="213"/>
      <c r="E287" s="213"/>
      <c r="F287" s="213"/>
      <c r="G287" s="213"/>
      <c r="H287" s="213"/>
      <c r="I287" s="213"/>
      <c r="J287" s="213"/>
      <c r="K287" s="213"/>
    </row>
    <row r="288" spans="1:11" s="54" customFormat="1" ht="33" customHeight="1">
      <c r="A288" s="234" t="s">
        <v>98</v>
      </c>
      <c r="B288" s="234"/>
      <c r="C288" s="234"/>
      <c r="D288" s="234"/>
      <c r="E288" s="234"/>
      <c r="F288" s="234"/>
      <c r="G288" s="234"/>
      <c r="H288" s="234"/>
      <c r="I288" s="234"/>
      <c r="J288" s="234"/>
      <c r="K288" s="234"/>
    </row>
    <row r="289" spans="1:11" s="54" customFormat="1" ht="33" customHeight="1">
      <c r="A289" s="212" t="s">
        <v>52</v>
      </c>
      <c r="B289" s="212"/>
      <c r="C289" s="212"/>
      <c r="D289" s="212"/>
      <c r="E289" s="212"/>
      <c r="F289" s="212"/>
      <c r="G289" s="212"/>
      <c r="H289" s="212"/>
      <c r="I289" s="212"/>
      <c r="J289" s="212"/>
      <c r="K289" s="212"/>
    </row>
    <row r="290" spans="1:11" s="54" customFormat="1" ht="33" customHeight="1">
      <c r="A290" s="212" t="s">
        <v>99</v>
      </c>
      <c r="B290" s="212"/>
      <c r="C290" s="212"/>
      <c r="D290" s="212"/>
      <c r="E290" s="212"/>
      <c r="F290" s="212"/>
      <c r="G290" s="212"/>
      <c r="H290" s="212"/>
      <c r="I290" s="212"/>
      <c r="J290" s="212"/>
      <c r="K290" s="212"/>
    </row>
    <row r="291" spans="1:11" s="54" customFormat="1" ht="33" customHeight="1">
      <c r="A291" s="213" t="s">
        <v>44</v>
      </c>
      <c r="B291" s="213"/>
      <c r="C291" s="213"/>
      <c r="D291" s="213"/>
      <c r="E291" s="213"/>
      <c r="F291" s="213"/>
      <c r="G291" s="213"/>
      <c r="H291" s="213"/>
      <c r="I291" s="213"/>
      <c r="J291" s="213"/>
      <c r="K291" s="213"/>
    </row>
    <row r="292" spans="1:11" s="54" customFormat="1" ht="33" customHeight="1">
      <c r="A292" s="217" t="s">
        <v>3</v>
      </c>
      <c r="B292" s="217"/>
      <c r="C292" s="217"/>
      <c r="D292" s="217"/>
      <c r="E292" s="217"/>
      <c r="F292" s="217"/>
      <c r="G292" s="217"/>
      <c r="H292" s="217"/>
      <c r="I292" s="217"/>
      <c r="J292" s="217"/>
      <c r="K292" s="217"/>
    </row>
    <row r="293" spans="1:11" ht="33" customHeight="1">
      <c r="A293" s="218" t="s">
        <v>54</v>
      </c>
      <c r="B293" s="219"/>
      <c r="C293" s="55"/>
      <c r="D293" s="218" t="s">
        <v>47</v>
      </c>
      <c r="E293" s="224"/>
      <c r="F293" s="219"/>
      <c r="G293" s="226" t="s">
        <v>55</v>
      </c>
      <c r="H293" s="227"/>
      <c r="I293" s="228"/>
      <c r="J293" s="226" t="s">
        <v>56</v>
      </c>
      <c r="K293" s="219"/>
    </row>
    <row r="294" spans="1:11" ht="33" customHeight="1">
      <c r="A294" s="220"/>
      <c r="B294" s="221"/>
      <c r="C294" s="56" t="s">
        <v>5</v>
      </c>
      <c r="D294" s="222"/>
      <c r="E294" s="225"/>
      <c r="F294" s="223"/>
      <c r="G294" s="229"/>
      <c r="H294" s="230"/>
      <c r="I294" s="231"/>
      <c r="J294" s="222"/>
      <c r="K294" s="223"/>
    </row>
    <row r="295" spans="1:11" ht="33" customHeight="1">
      <c r="A295" s="220"/>
      <c r="B295" s="221"/>
      <c r="C295" s="56" t="s">
        <v>6</v>
      </c>
      <c r="D295" s="232" t="s">
        <v>7</v>
      </c>
      <c r="E295" s="232" t="s">
        <v>8</v>
      </c>
      <c r="F295" s="56" t="s">
        <v>9</v>
      </c>
      <c r="G295" s="232" t="s">
        <v>7</v>
      </c>
      <c r="H295" s="232" t="s">
        <v>8</v>
      </c>
      <c r="I295" s="56" t="s">
        <v>9</v>
      </c>
      <c r="J295" s="56" t="s">
        <v>10</v>
      </c>
      <c r="K295" s="56" t="s">
        <v>11</v>
      </c>
    </row>
    <row r="296" spans="1:11" ht="33" customHeight="1">
      <c r="A296" s="222"/>
      <c r="B296" s="223"/>
      <c r="C296" s="57"/>
      <c r="D296" s="233"/>
      <c r="E296" s="233"/>
      <c r="F296" s="56" t="s">
        <v>12</v>
      </c>
      <c r="G296" s="233"/>
      <c r="H296" s="233"/>
      <c r="I296" s="56" t="s">
        <v>12</v>
      </c>
      <c r="J296" s="56" t="s">
        <v>13</v>
      </c>
      <c r="K296" s="56" t="s">
        <v>13</v>
      </c>
    </row>
    <row r="297" spans="1:11" ht="33" customHeight="1">
      <c r="A297" s="214">
        <v>1</v>
      </c>
      <c r="B297" s="215"/>
      <c r="C297" s="58">
        <v>2</v>
      </c>
      <c r="D297" s="58">
        <v>3</v>
      </c>
      <c r="E297" s="58">
        <v>4</v>
      </c>
      <c r="F297" s="58">
        <v>5</v>
      </c>
      <c r="G297" s="58">
        <v>6</v>
      </c>
      <c r="H297" s="58">
        <v>7</v>
      </c>
      <c r="I297" s="58">
        <v>8</v>
      </c>
      <c r="J297" s="59" t="s">
        <v>14</v>
      </c>
      <c r="K297" s="59" t="s">
        <v>15</v>
      </c>
    </row>
    <row r="298" spans="1:11" ht="33" customHeight="1">
      <c r="A298" s="61">
        <v>1</v>
      </c>
      <c r="B298" s="126"/>
      <c r="C298" s="127" t="s">
        <v>100</v>
      </c>
      <c r="D298" s="114"/>
      <c r="E298" s="14"/>
      <c r="F298" s="114"/>
      <c r="G298" s="114"/>
      <c r="H298" s="114"/>
      <c r="I298" s="128"/>
      <c r="J298" s="115"/>
      <c r="K298" s="115"/>
    </row>
    <row r="299" spans="1:11" ht="33" customHeight="1">
      <c r="A299" s="67"/>
      <c r="B299" s="129"/>
      <c r="C299" s="127" t="s">
        <v>101</v>
      </c>
      <c r="D299" s="114"/>
      <c r="E299" s="14"/>
      <c r="F299" s="114"/>
      <c r="G299" s="114"/>
      <c r="H299" s="114"/>
      <c r="I299" s="114"/>
      <c r="J299" s="115"/>
      <c r="K299" s="115"/>
    </row>
    <row r="300" spans="1:11" ht="33" customHeight="1">
      <c r="A300" s="71"/>
      <c r="B300" s="130">
        <v>1</v>
      </c>
      <c r="C300" s="74" t="s">
        <v>64</v>
      </c>
      <c r="D300" s="84">
        <f aca="true" t="shared" si="16" ref="D300:E306">SUM(D417,D378,D339)</f>
        <v>10151.4</v>
      </c>
      <c r="E300" s="84">
        <f t="shared" si="16"/>
        <v>8885.511</v>
      </c>
      <c r="F300" s="116">
        <f>D300-E300</f>
        <v>1265.8889999999992</v>
      </c>
      <c r="G300" s="84">
        <f aca="true" t="shared" si="17" ref="G300:H306">SUM(G417,G378,G339)</f>
        <v>8024.35</v>
      </c>
      <c r="H300" s="84">
        <f t="shared" si="17"/>
        <v>8795.189999999999</v>
      </c>
      <c r="I300" s="84">
        <f>G300-H300</f>
        <v>-770.8399999999983</v>
      </c>
      <c r="J300" s="115">
        <f>G300/D300</f>
        <v>0.7904673247039817</v>
      </c>
      <c r="K300" s="115">
        <f>H300/E300</f>
        <v>0.9898350246823169</v>
      </c>
    </row>
    <row r="301" spans="1:11" ht="33" customHeight="1">
      <c r="A301" s="71"/>
      <c r="B301" s="130">
        <v>2</v>
      </c>
      <c r="C301" s="74" t="s">
        <v>67</v>
      </c>
      <c r="D301" s="84">
        <f t="shared" si="16"/>
        <v>275808.528</v>
      </c>
      <c r="E301" s="84">
        <f t="shared" si="16"/>
        <v>355439.99100000004</v>
      </c>
      <c r="F301" s="84">
        <f>D301-E301</f>
        <v>-79631.46300000005</v>
      </c>
      <c r="G301" s="84">
        <f t="shared" si="17"/>
        <v>298216.385</v>
      </c>
      <c r="H301" s="84">
        <f t="shared" si="17"/>
        <v>282800.74600000004</v>
      </c>
      <c r="I301" s="116">
        <f aca="true" t="shared" si="18" ref="I301:I306">G301-H301</f>
        <v>15415.638999999966</v>
      </c>
      <c r="J301" s="115">
        <f>G301/D301</f>
        <v>1.081244249996505</v>
      </c>
      <c r="K301" s="115">
        <f>H301/E301</f>
        <v>0.7956356998669855</v>
      </c>
    </row>
    <row r="302" spans="1:11" ht="33" customHeight="1">
      <c r="A302" s="71"/>
      <c r="B302" s="130">
        <v>3</v>
      </c>
      <c r="C302" s="74" t="s">
        <v>68</v>
      </c>
      <c r="D302" s="84">
        <f t="shared" si="16"/>
        <v>192163.77</v>
      </c>
      <c r="E302" s="84">
        <f t="shared" si="16"/>
        <v>158226.949</v>
      </c>
      <c r="F302" s="116">
        <f>D302-E302</f>
        <v>33936.820999999996</v>
      </c>
      <c r="G302" s="84">
        <f t="shared" si="17"/>
        <v>223932.696</v>
      </c>
      <c r="H302" s="84">
        <f t="shared" si="17"/>
        <v>151074.85900000003</v>
      </c>
      <c r="I302" s="116">
        <f t="shared" si="18"/>
        <v>72857.83699999997</v>
      </c>
      <c r="J302" s="115">
        <f>G302/D302</f>
        <v>1.165322141629507</v>
      </c>
      <c r="K302" s="115">
        <f>H302/E302</f>
        <v>0.954798534350808</v>
      </c>
    </row>
    <row r="303" spans="1:11" ht="33" customHeight="1">
      <c r="A303" s="71"/>
      <c r="B303" s="130"/>
      <c r="C303" s="74" t="s">
        <v>69</v>
      </c>
      <c r="D303" s="84">
        <f t="shared" si="16"/>
        <v>0</v>
      </c>
      <c r="E303" s="84">
        <f t="shared" si="16"/>
        <v>0</v>
      </c>
      <c r="F303" s="89">
        <f>D303-E303</f>
        <v>0</v>
      </c>
      <c r="G303" s="84">
        <f t="shared" si="17"/>
        <v>0</v>
      </c>
      <c r="H303" s="84">
        <f t="shared" si="17"/>
        <v>0</v>
      </c>
      <c r="I303" s="89">
        <f t="shared" si="18"/>
        <v>0</v>
      </c>
      <c r="J303" s="115"/>
      <c r="K303" s="115"/>
    </row>
    <row r="304" spans="1:11" ht="33" customHeight="1">
      <c r="A304" s="71"/>
      <c r="B304" s="130">
        <v>4</v>
      </c>
      <c r="C304" s="74" t="s">
        <v>70</v>
      </c>
      <c r="D304" s="84">
        <f t="shared" si="16"/>
        <v>2250692.75</v>
      </c>
      <c r="E304" s="84">
        <f t="shared" si="16"/>
        <v>2226309.432</v>
      </c>
      <c r="F304" s="116">
        <f>D304-E304</f>
        <v>24383.31799999997</v>
      </c>
      <c r="G304" s="84">
        <f t="shared" si="17"/>
        <v>2335682.4620000003</v>
      </c>
      <c r="H304" s="84">
        <f t="shared" si="17"/>
        <v>2048227.443</v>
      </c>
      <c r="I304" s="116">
        <f>G304-H304</f>
        <v>287455.0190000003</v>
      </c>
      <c r="J304" s="115">
        <f>G304/D304</f>
        <v>1.037761578962744</v>
      </c>
      <c r="K304" s="115">
        <f>H304/E304</f>
        <v>0.9200102256944487</v>
      </c>
    </row>
    <row r="305" spans="1:11" ht="33" customHeight="1">
      <c r="A305" s="131"/>
      <c r="B305" s="130">
        <v>5</v>
      </c>
      <c r="C305" s="74" t="s">
        <v>73</v>
      </c>
      <c r="D305" s="84">
        <f t="shared" si="16"/>
        <v>40786.758</v>
      </c>
      <c r="E305" s="84">
        <f t="shared" si="16"/>
        <v>169945.37300000002</v>
      </c>
      <c r="F305" s="84">
        <f>D305-E305</f>
        <v>-129158.61500000002</v>
      </c>
      <c r="G305" s="84">
        <f t="shared" si="17"/>
        <v>42871.868</v>
      </c>
      <c r="H305" s="84">
        <f t="shared" si="17"/>
        <v>169502.53399999999</v>
      </c>
      <c r="I305" s="84">
        <f t="shared" si="18"/>
        <v>-126630.66599999998</v>
      </c>
      <c r="J305" s="115">
        <f>G305/D305</f>
        <v>1.0511222294255405</v>
      </c>
      <c r="K305" s="115">
        <f>H305/E305</f>
        <v>0.9973942273791706</v>
      </c>
    </row>
    <row r="306" spans="1:11" s="94" customFormat="1" ht="33" customHeight="1">
      <c r="A306" s="131"/>
      <c r="B306" s="130">
        <v>6</v>
      </c>
      <c r="C306" s="74" t="s">
        <v>77</v>
      </c>
      <c r="D306" s="84">
        <f t="shared" si="16"/>
        <v>453969.74700000003</v>
      </c>
      <c r="E306" s="84">
        <f t="shared" si="16"/>
        <v>451841.291</v>
      </c>
      <c r="F306" s="116">
        <f>D306-E306</f>
        <v>2128.4560000000056</v>
      </c>
      <c r="G306" s="84">
        <f t="shared" si="17"/>
        <v>489604.11199999996</v>
      </c>
      <c r="H306" s="84">
        <f t="shared" si="17"/>
        <v>374635.63899999997</v>
      </c>
      <c r="I306" s="116">
        <f t="shared" si="18"/>
        <v>114968.473</v>
      </c>
      <c r="J306" s="115">
        <f>G306/D306</f>
        <v>1.0784950213874052</v>
      </c>
      <c r="K306" s="115">
        <f>H306/E306</f>
        <v>0.8291310388452302</v>
      </c>
    </row>
    <row r="307" spans="1:11" s="94" customFormat="1" ht="33" customHeight="1">
      <c r="A307" s="131"/>
      <c r="B307" s="130"/>
      <c r="C307" s="74"/>
      <c r="D307" s="84"/>
      <c r="E307" s="84"/>
      <c r="F307" s="84"/>
      <c r="G307" s="84"/>
      <c r="H307" s="84"/>
      <c r="I307" s="84"/>
      <c r="J307" s="115"/>
      <c r="K307" s="115"/>
    </row>
    <row r="308" spans="1:11" s="94" customFormat="1" ht="33" customHeight="1">
      <c r="A308" s="131"/>
      <c r="B308" s="130"/>
      <c r="C308" s="74"/>
      <c r="D308" s="84"/>
      <c r="E308" s="84"/>
      <c r="F308" s="84"/>
      <c r="G308" s="84"/>
      <c r="H308" s="84"/>
      <c r="I308" s="84"/>
      <c r="J308" s="115"/>
      <c r="K308" s="115"/>
    </row>
    <row r="309" spans="1:11" s="94" customFormat="1" ht="33" customHeight="1">
      <c r="A309" s="131"/>
      <c r="B309" s="130"/>
      <c r="C309" s="74"/>
      <c r="D309" s="84"/>
      <c r="E309" s="84"/>
      <c r="F309" s="84"/>
      <c r="G309" s="84"/>
      <c r="H309" s="84"/>
      <c r="I309" s="84"/>
      <c r="J309" s="115"/>
      <c r="K309" s="115"/>
    </row>
    <row r="310" spans="1:11" s="94" customFormat="1" ht="33" customHeight="1">
      <c r="A310" s="131"/>
      <c r="B310" s="130"/>
      <c r="C310" s="74"/>
      <c r="D310" s="84"/>
      <c r="E310" s="84"/>
      <c r="F310" s="84"/>
      <c r="G310" s="84"/>
      <c r="H310" s="84"/>
      <c r="I310" s="84"/>
      <c r="J310" s="115"/>
      <c r="K310" s="115"/>
    </row>
    <row r="311" spans="1:11" s="94" customFormat="1" ht="33" customHeight="1">
      <c r="A311" s="131"/>
      <c r="B311" s="130"/>
      <c r="C311" s="74"/>
      <c r="D311" s="84"/>
      <c r="E311" s="84"/>
      <c r="F311" s="84"/>
      <c r="G311" s="84"/>
      <c r="H311" s="84"/>
      <c r="I311" s="84"/>
      <c r="J311" s="115"/>
      <c r="K311" s="115"/>
    </row>
    <row r="312" spans="1:11" s="94" customFormat="1" ht="33" customHeight="1">
      <c r="A312" s="131"/>
      <c r="B312" s="130"/>
      <c r="C312" s="74"/>
      <c r="D312" s="84"/>
      <c r="E312" s="84"/>
      <c r="F312" s="84"/>
      <c r="G312" s="84"/>
      <c r="H312" s="84"/>
      <c r="I312" s="84"/>
      <c r="J312" s="115"/>
      <c r="K312" s="115"/>
    </row>
    <row r="313" spans="1:11" s="94" customFormat="1" ht="33" customHeight="1">
      <c r="A313" s="131"/>
      <c r="B313" s="130"/>
      <c r="C313" s="74"/>
      <c r="D313" s="84"/>
      <c r="E313" s="84"/>
      <c r="F313" s="84"/>
      <c r="G313" s="84"/>
      <c r="H313" s="84"/>
      <c r="I313" s="84"/>
      <c r="J313" s="115"/>
      <c r="K313" s="115"/>
    </row>
    <row r="314" spans="1:11" s="94" customFormat="1" ht="33" customHeight="1">
      <c r="A314" s="131"/>
      <c r="B314" s="130"/>
      <c r="C314" s="74"/>
      <c r="D314" s="84"/>
      <c r="E314" s="84"/>
      <c r="F314" s="84"/>
      <c r="G314" s="84"/>
      <c r="H314" s="84"/>
      <c r="I314" s="84"/>
      <c r="J314" s="115"/>
      <c r="K314" s="115"/>
    </row>
    <row r="315" spans="1:11" s="94" customFormat="1" ht="33" customHeight="1">
      <c r="A315" s="131"/>
      <c r="B315" s="130"/>
      <c r="C315" s="74"/>
      <c r="D315" s="84"/>
      <c r="E315" s="84"/>
      <c r="F315" s="84"/>
      <c r="G315" s="84"/>
      <c r="H315" s="84"/>
      <c r="I315" s="84"/>
      <c r="J315" s="115"/>
      <c r="K315" s="115"/>
    </row>
    <row r="316" spans="1:11" s="94" customFormat="1" ht="33" customHeight="1">
      <c r="A316" s="131"/>
      <c r="B316" s="130"/>
      <c r="C316" s="74"/>
      <c r="D316" s="84"/>
      <c r="E316" s="84"/>
      <c r="F316" s="84"/>
      <c r="G316" s="84"/>
      <c r="H316" s="84"/>
      <c r="I316" s="84"/>
      <c r="J316" s="115"/>
      <c r="K316" s="115"/>
    </row>
    <row r="317" spans="1:11" s="94" customFormat="1" ht="33" customHeight="1">
      <c r="A317" s="131"/>
      <c r="B317" s="130"/>
      <c r="C317" s="74"/>
      <c r="D317" s="84"/>
      <c r="E317" s="84"/>
      <c r="F317" s="84"/>
      <c r="G317" s="84"/>
      <c r="H317" s="84"/>
      <c r="I317" s="84"/>
      <c r="J317" s="115"/>
      <c r="K317" s="115"/>
    </row>
    <row r="318" spans="1:11" s="94" customFormat="1" ht="33" customHeight="1">
      <c r="A318" s="131"/>
      <c r="B318" s="130"/>
      <c r="C318" s="74"/>
      <c r="D318" s="84"/>
      <c r="E318" s="84"/>
      <c r="F318" s="84"/>
      <c r="G318" s="84"/>
      <c r="H318" s="84"/>
      <c r="I318" s="84"/>
      <c r="J318" s="115"/>
      <c r="K318" s="115"/>
    </row>
    <row r="319" spans="1:11" s="94" customFormat="1" ht="33" customHeight="1">
      <c r="A319" s="131"/>
      <c r="B319" s="130"/>
      <c r="C319" s="74"/>
      <c r="D319" s="84"/>
      <c r="E319" s="84"/>
      <c r="F319" s="84"/>
      <c r="G319" s="84"/>
      <c r="H319" s="84"/>
      <c r="I319" s="84"/>
      <c r="J319" s="115"/>
      <c r="K319" s="115"/>
    </row>
    <row r="320" spans="1:11" s="94" customFormat="1" ht="33" customHeight="1">
      <c r="A320" s="131"/>
      <c r="B320" s="130"/>
      <c r="C320" s="74"/>
      <c r="D320" s="84"/>
      <c r="E320" s="84"/>
      <c r="F320" s="84"/>
      <c r="G320" s="84"/>
      <c r="H320" s="84"/>
      <c r="I320" s="84"/>
      <c r="J320" s="115"/>
      <c r="K320" s="115"/>
    </row>
    <row r="321" spans="1:11" s="94" customFormat="1" ht="33" customHeight="1">
      <c r="A321" s="131"/>
      <c r="B321" s="130"/>
      <c r="C321" s="74"/>
      <c r="D321" s="84"/>
      <c r="E321" s="84"/>
      <c r="F321" s="84"/>
      <c r="G321" s="84"/>
      <c r="H321" s="84"/>
      <c r="I321" s="84"/>
      <c r="J321" s="115"/>
      <c r="K321" s="115"/>
    </row>
    <row r="322" spans="1:11" s="94" customFormat="1" ht="33" customHeight="1">
      <c r="A322" s="131"/>
      <c r="B322" s="130"/>
      <c r="C322" s="74"/>
      <c r="D322" s="84"/>
      <c r="E322" s="84"/>
      <c r="F322" s="84"/>
      <c r="G322" s="84"/>
      <c r="H322" s="84"/>
      <c r="I322" s="84"/>
      <c r="J322" s="115"/>
      <c r="K322" s="115"/>
    </row>
    <row r="323" spans="1:11" s="94" customFormat="1" ht="33" customHeight="1">
      <c r="A323" s="131"/>
      <c r="B323" s="130"/>
      <c r="C323" s="74"/>
      <c r="D323" s="84"/>
      <c r="E323" s="84"/>
      <c r="F323" s="132"/>
      <c r="G323" s="84"/>
      <c r="H323" s="84"/>
      <c r="I323" s="89"/>
      <c r="J323" s="115"/>
      <c r="K323" s="115"/>
    </row>
    <row r="324" spans="1:11" ht="33" customHeight="1">
      <c r="A324" s="117"/>
      <c r="B324" s="75"/>
      <c r="C324" s="118" t="s">
        <v>33</v>
      </c>
      <c r="D324" s="100">
        <f>D300+D301+D302+D304+D305+D306</f>
        <v>3223572.9529999997</v>
      </c>
      <c r="E324" s="100">
        <f>SUM(E441,E402,E363)</f>
        <v>3370648.5470000003</v>
      </c>
      <c r="F324" s="133">
        <f>D324-E324</f>
        <v>-147075.5940000005</v>
      </c>
      <c r="G324" s="100">
        <f>SUM(G441,G402,G363)</f>
        <v>3398331.873</v>
      </c>
      <c r="H324" s="100">
        <f>SUM(H441,H402,H363)</f>
        <v>3035036.4109999994</v>
      </c>
      <c r="I324" s="119">
        <f>G324-H324</f>
        <v>363295.46200000076</v>
      </c>
      <c r="J324" s="120">
        <f>G324/D324</f>
        <v>1.0542128013071217</v>
      </c>
      <c r="K324" s="120">
        <f>H324/E324</f>
        <v>0.9004309908552443</v>
      </c>
    </row>
    <row r="325" spans="1:11" ht="33" customHeight="1">
      <c r="A325" s="213"/>
      <c r="B325" s="213"/>
      <c r="C325" s="213"/>
      <c r="D325" s="213"/>
      <c r="E325" s="213"/>
      <c r="F325" s="213"/>
      <c r="G325" s="213"/>
      <c r="H325" s="213"/>
      <c r="I325" s="213"/>
      <c r="J325" s="213"/>
      <c r="K325" s="213"/>
    </row>
    <row r="326" spans="1:11" ht="33" customHeight="1">
      <c r="A326" s="241"/>
      <c r="B326" s="241"/>
      <c r="C326" s="241"/>
      <c r="D326" s="241"/>
      <c r="E326" s="241"/>
      <c r="F326" s="241"/>
      <c r="G326" s="241"/>
      <c r="H326" s="241"/>
      <c r="I326" s="241"/>
      <c r="J326" s="241"/>
      <c r="K326" s="241"/>
    </row>
    <row r="327" spans="1:11" s="134" customFormat="1" ht="33" customHeight="1">
      <c r="A327" s="242" t="s">
        <v>102</v>
      </c>
      <c r="B327" s="242"/>
      <c r="C327" s="242"/>
      <c r="D327" s="242"/>
      <c r="E327" s="242"/>
      <c r="F327" s="242"/>
      <c r="G327" s="242"/>
      <c r="H327" s="242"/>
      <c r="I327" s="242"/>
      <c r="J327" s="242"/>
      <c r="K327" s="242"/>
    </row>
    <row r="328" spans="1:11" s="135" customFormat="1" ht="33" customHeight="1">
      <c r="A328" s="212" t="s">
        <v>52</v>
      </c>
      <c r="B328" s="212"/>
      <c r="C328" s="212"/>
      <c r="D328" s="212"/>
      <c r="E328" s="212"/>
      <c r="F328" s="212"/>
      <c r="G328" s="212"/>
      <c r="H328" s="212"/>
      <c r="I328" s="212"/>
      <c r="J328" s="212"/>
      <c r="K328" s="212"/>
    </row>
    <row r="329" spans="1:11" ht="33" customHeight="1">
      <c r="A329" s="212" t="s">
        <v>99</v>
      </c>
      <c r="B329" s="212"/>
      <c r="C329" s="212"/>
      <c r="D329" s="212"/>
      <c r="E329" s="212"/>
      <c r="F329" s="212"/>
      <c r="G329" s="212"/>
      <c r="H329" s="212"/>
      <c r="I329" s="212"/>
      <c r="J329" s="212"/>
      <c r="K329" s="212"/>
    </row>
    <row r="330" spans="1:11" ht="33" customHeight="1">
      <c r="A330" s="213" t="s">
        <v>2</v>
      </c>
      <c r="B330" s="213"/>
      <c r="C330" s="213"/>
      <c r="D330" s="213"/>
      <c r="E330" s="213"/>
      <c r="F330" s="213"/>
      <c r="G330" s="213"/>
      <c r="H330" s="213"/>
      <c r="I330" s="213"/>
      <c r="J330" s="213"/>
      <c r="K330" s="213"/>
    </row>
    <row r="331" spans="1:11" ht="33" customHeight="1">
      <c r="A331" s="217" t="s">
        <v>3</v>
      </c>
      <c r="B331" s="217"/>
      <c r="C331" s="217"/>
      <c r="D331" s="217"/>
      <c r="E331" s="217"/>
      <c r="F331" s="217"/>
      <c r="G331" s="217"/>
      <c r="H331" s="217"/>
      <c r="I331" s="217"/>
      <c r="J331" s="217"/>
      <c r="K331" s="217"/>
    </row>
    <row r="332" spans="1:11" ht="33" customHeight="1">
      <c r="A332" s="218" t="s">
        <v>54</v>
      </c>
      <c r="B332" s="219"/>
      <c r="C332" s="55"/>
      <c r="D332" s="218" t="s">
        <v>47</v>
      </c>
      <c r="E332" s="224"/>
      <c r="F332" s="219"/>
      <c r="G332" s="226" t="s">
        <v>55</v>
      </c>
      <c r="H332" s="227"/>
      <c r="I332" s="228"/>
      <c r="J332" s="226" t="s">
        <v>56</v>
      </c>
      <c r="K332" s="219"/>
    </row>
    <row r="333" spans="1:11" ht="33" customHeight="1">
      <c r="A333" s="220"/>
      <c r="B333" s="221"/>
      <c r="C333" s="56" t="s">
        <v>5</v>
      </c>
      <c r="D333" s="222"/>
      <c r="E333" s="225"/>
      <c r="F333" s="223"/>
      <c r="G333" s="229"/>
      <c r="H333" s="230"/>
      <c r="I333" s="231"/>
      <c r="J333" s="222"/>
      <c r="K333" s="223"/>
    </row>
    <row r="334" spans="1:11" ht="33" customHeight="1">
      <c r="A334" s="220"/>
      <c r="B334" s="221"/>
      <c r="C334" s="56" t="s">
        <v>6</v>
      </c>
      <c r="D334" s="232" t="s">
        <v>7</v>
      </c>
      <c r="E334" s="232" t="s">
        <v>8</v>
      </c>
      <c r="F334" s="56" t="s">
        <v>9</v>
      </c>
      <c r="G334" s="232" t="s">
        <v>7</v>
      </c>
      <c r="H334" s="232" t="s">
        <v>8</v>
      </c>
      <c r="I334" s="56" t="s">
        <v>9</v>
      </c>
      <c r="J334" s="56" t="s">
        <v>10</v>
      </c>
      <c r="K334" s="56" t="s">
        <v>11</v>
      </c>
    </row>
    <row r="335" spans="1:11" ht="33" customHeight="1">
      <c r="A335" s="222"/>
      <c r="B335" s="223"/>
      <c r="C335" s="57"/>
      <c r="D335" s="233"/>
      <c r="E335" s="233"/>
      <c r="F335" s="56" t="s">
        <v>12</v>
      </c>
      <c r="G335" s="233"/>
      <c r="H335" s="233"/>
      <c r="I335" s="56" t="s">
        <v>12</v>
      </c>
      <c r="J335" s="56" t="s">
        <v>13</v>
      </c>
      <c r="K335" s="56" t="s">
        <v>13</v>
      </c>
    </row>
    <row r="336" spans="1:11" ht="33" customHeight="1">
      <c r="A336" s="214">
        <v>1</v>
      </c>
      <c r="B336" s="215"/>
      <c r="C336" s="58">
        <v>2</v>
      </c>
      <c r="D336" s="58">
        <v>3</v>
      </c>
      <c r="E336" s="58">
        <v>4</v>
      </c>
      <c r="F336" s="58">
        <v>5</v>
      </c>
      <c r="G336" s="58">
        <v>6</v>
      </c>
      <c r="H336" s="58">
        <v>7</v>
      </c>
      <c r="I336" s="58">
        <v>8</v>
      </c>
      <c r="J336" s="59" t="s">
        <v>14</v>
      </c>
      <c r="K336" s="59" t="s">
        <v>15</v>
      </c>
    </row>
    <row r="337" spans="1:11" ht="33" customHeight="1">
      <c r="A337" s="61">
        <v>2</v>
      </c>
      <c r="B337" s="126"/>
      <c r="C337" s="127" t="s">
        <v>100</v>
      </c>
      <c r="D337" s="114"/>
      <c r="E337" s="14"/>
      <c r="F337" s="114"/>
      <c r="G337" s="114"/>
      <c r="H337" s="114"/>
      <c r="I337" s="128"/>
      <c r="J337" s="115"/>
      <c r="K337" s="115"/>
    </row>
    <row r="338" spans="1:11" ht="33" customHeight="1">
      <c r="A338" s="136"/>
      <c r="B338" s="129"/>
      <c r="C338" s="127" t="s">
        <v>101</v>
      </c>
      <c r="D338" s="114"/>
      <c r="E338" s="137"/>
      <c r="F338" s="114"/>
      <c r="G338" s="114"/>
      <c r="H338" s="114"/>
      <c r="I338" s="128"/>
      <c r="J338" s="115"/>
      <c r="K338" s="115"/>
    </row>
    <row r="339" spans="1:11" ht="33" customHeight="1">
      <c r="A339" s="71"/>
      <c r="B339" s="130">
        <v>1</v>
      </c>
      <c r="C339" s="74" t="s">
        <v>64</v>
      </c>
      <c r="D339" s="82">
        <v>10151.4</v>
      </c>
      <c r="E339" s="82">
        <v>8789.031</v>
      </c>
      <c r="F339" s="116">
        <f>D339-E339</f>
        <v>1362.3689999999988</v>
      </c>
      <c r="G339" s="97">
        <v>8024.35</v>
      </c>
      <c r="H339" s="97">
        <v>8708.621</v>
      </c>
      <c r="I339" s="84">
        <f>G339-H339</f>
        <v>-684.2709999999988</v>
      </c>
      <c r="J339" s="115">
        <f>G339/D339</f>
        <v>0.7904673247039817</v>
      </c>
      <c r="K339" s="115">
        <f>H339/E339</f>
        <v>0.9908510960992171</v>
      </c>
    </row>
    <row r="340" spans="1:11" s="134" customFormat="1" ht="33" customHeight="1">
      <c r="A340" s="138"/>
      <c r="B340" s="139">
        <v>2</v>
      </c>
      <c r="C340" s="140" t="s">
        <v>67</v>
      </c>
      <c r="D340" s="82">
        <v>173764.091</v>
      </c>
      <c r="E340" s="82">
        <v>108079.9</v>
      </c>
      <c r="F340" s="116">
        <f aca="true" t="shared" si="19" ref="F340:F345">D340-E340</f>
        <v>65684.19099999999</v>
      </c>
      <c r="G340" s="141">
        <v>250074.186</v>
      </c>
      <c r="H340" s="142">
        <v>104121.541</v>
      </c>
      <c r="I340" s="116">
        <f aca="true" t="shared" si="20" ref="I340:I345">G340-H340</f>
        <v>145952.645</v>
      </c>
      <c r="J340" s="143">
        <f>G340/D340</f>
        <v>1.439159175873685</v>
      </c>
      <c r="K340" s="143">
        <f>H340/E340</f>
        <v>0.9633756230344402</v>
      </c>
    </row>
    <row r="341" spans="1:11" ht="33" customHeight="1">
      <c r="A341" s="71"/>
      <c r="B341" s="130">
        <v>3</v>
      </c>
      <c r="C341" s="74" t="s">
        <v>68</v>
      </c>
      <c r="D341" s="82">
        <v>192129.27</v>
      </c>
      <c r="E341" s="82">
        <v>157833.854</v>
      </c>
      <c r="F341" s="116">
        <f t="shared" si="19"/>
        <v>34295.416</v>
      </c>
      <c r="G341" s="97">
        <v>223895.091</v>
      </c>
      <c r="H341" s="84">
        <v>150711.246</v>
      </c>
      <c r="I341" s="116">
        <f t="shared" si="20"/>
        <v>73183.84499999997</v>
      </c>
      <c r="J341" s="115">
        <f>G341/D341</f>
        <v>1.1653356669704724</v>
      </c>
      <c r="K341" s="115">
        <f>H341/E341</f>
        <v>0.9548727486563182</v>
      </c>
    </row>
    <row r="342" spans="1:11" ht="33" customHeight="1">
      <c r="A342" s="71"/>
      <c r="B342" s="130"/>
      <c r="C342" s="74" t="s">
        <v>69</v>
      </c>
      <c r="D342" s="82"/>
      <c r="E342" s="82"/>
      <c r="F342" s="89">
        <f t="shared" si="19"/>
        <v>0</v>
      </c>
      <c r="G342" s="97"/>
      <c r="H342" s="84"/>
      <c r="I342" s="84"/>
      <c r="J342" s="115"/>
      <c r="K342" s="115"/>
    </row>
    <row r="343" spans="1:11" ht="33" customHeight="1">
      <c r="A343" s="71"/>
      <c r="B343" s="130">
        <v>4</v>
      </c>
      <c r="C343" s="74" t="s">
        <v>70</v>
      </c>
      <c r="D343" s="82">
        <v>2113138.936</v>
      </c>
      <c r="E343" s="82">
        <v>1961230.176</v>
      </c>
      <c r="F343" s="116">
        <f t="shared" si="19"/>
        <v>151908.76000000024</v>
      </c>
      <c r="G343" s="97">
        <v>2253393.322</v>
      </c>
      <c r="H343" s="84">
        <v>1847503.653</v>
      </c>
      <c r="I343" s="144">
        <f t="shared" si="20"/>
        <v>405889.6690000002</v>
      </c>
      <c r="J343" s="115">
        <f>G343/D343</f>
        <v>1.0663725340584989</v>
      </c>
      <c r="K343" s="115">
        <f>H343/E343</f>
        <v>0.9420126589975536</v>
      </c>
    </row>
    <row r="344" spans="1:11" ht="33" customHeight="1">
      <c r="A344" s="71"/>
      <c r="B344" s="130">
        <v>5</v>
      </c>
      <c r="C344" s="74" t="s">
        <v>73</v>
      </c>
      <c r="D344" s="82">
        <v>40786.758</v>
      </c>
      <c r="E344" s="82">
        <v>64022.268</v>
      </c>
      <c r="F344" s="84">
        <f t="shared" si="19"/>
        <v>-23235.509999999995</v>
      </c>
      <c r="G344" s="97">
        <v>40825.531</v>
      </c>
      <c r="H344" s="84">
        <v>59897.523</v>
      </c>
      <c r="I344" s="142">
        <f t="shared" si="20"/>
        <v>-19071.992</v>
      </c>
      <c r="J344" s="115">
        <f>G344/D344</f>
        <v>1.0009506271618842</v>
      </c>
      <c r="K344" s="115">
        <f>H344/E344</f>
        <v>0.9355732758483346</v>
      </c>
    </row>
    <row r="345" spans="1:11" ht="33" customHeight="1">
      <c r="A345" s="71"/>
      <c r="B345" s="130">
        <v>6</v>
      </c>
      <c r="C345" s="74" t="s">
        <v>77</v>
      </c>
      <c r="D345" s="82">
        <v>330021.705</v>
      </c>
      <c r="E345" s="82">
        <v>329810.878</v>
      </c>
      <c r="F345" s="116">
        <f t="shared" si="19"/>
        <v>210.82699999999022</v>
      </c>
      <c r="G345" s="97">
        <v>414542.909</v>
      </c>
      <c r="H345" s="84">
        <v>342935.578</v>
      </c>
      <c r="I345" s="144">
        <f t="shared" si="20"/>
        <v>71607.331</v>
      </c>
      <c r="J345" s="115">
        <f>G345/D345</f>
        <v>1.2561080156833926</v>
      </c>
      <c r="K345" s="115">
        <f>H345/E345</f>
        <v>1.0397946243604492</v>
      </c>
    </row>
    <row r="346" spans="1:11" ht="33" customHeight="1">
      <c r="A346" s="71"/>
      <c r="B346" s="130"/>
      <c r="C346" s="74"/>
      <c r="D346" s="82"/>
      <c r="E346" s="82"/>
      <c r="F346" s="116"/>
      <c r="G346" s="97"/>
      <c r="H346" s="84"/>
      <c r="I346" s="144"/>
      <c r="J346" s="115"/>
      <c r="K346" s="115"/>
    </row>
    <row r="347" spans="1:11" ht="33" customHeight="1">
      <c r="A347" s="71"/>
      <c r="B347" s="130"/>
      <c r="C347" s="74"/>
      <c r="D347" s="82"/>
      <c r="E347" s="82"/>
      <c r="F347" s="116"/>
      <c r="G347" s="97"/>
      <c r="H347" s="84"/>
      <c r="I347" s="144"/>
      <c r="J347" s="115"/>
      <c r="K347" s="115"/>
    </row>
    <row r="348" spans="1:11" ht="33" customHeight="1">
      <c r="A348" s="71"/>
      <c r="B348" s="130"/>
      <c r="C348" s="74"/>
      <c r="D348" s="82"/>
      <c r="E348" s="82"/>
      <c r="F348" s="116"/>
      <c r="G348" s="97"/>
      <c r="H348" s="84"/>
      <c r="I348" s="144"/>
      <c r="J348" s="115"/>
      <c r="K348" s="115"/>
    </row>
    <row r="349" spans="1:11" ht="33" customHeight="1">
      <c r="A349" s="71"/>
      <c r="B349" s="130"/>
      <c r="C349" s="74"/>
      <c r="D349" s="82"/>
      <c r="E349" s="82"/>
      <c r="F349" s="116"/>
      <c r="G349" s="97"/>
      <c r="H349" s="84"/>
      <c r="I349" s="144"/>
      <c r="J349" s="115"/>
      <c r="K349" s="115"/>
    </row>
    <row r="350" spans="1:11" ht="33" customHeight="1">
      <c r="A350" s="71"/>
      <c r="B350" s="130"/>
      <c r="C350" s="74"/>
      <c r="D350" s="82"/>
      <c r="E350" s="82"/>
      <c r="F350" s="116"/>
      <c r="G350" s="97"/>
      <c r="H350" s="84"/>
      <c r="I350" s="144"/>
      <c r="J350" s="115"/>
      <c r="K350" s="115"/>
    </row>
    <row r="351" spans="1:11" ht="33" customHeight="1">
      <c r="A351" s="71"/>
      <c r="B351" s="130"/>
      <c r="C351" s="74"/>
      <c r="D351" s="82"/>
      <c r="E351" s="82"/>
      <c r="F351" s="116"/>
      <c r="G351" s="97"/>
      <c r="H351" s="84"/>
      <c r="I351" s="144"/>
      <c r="J351" s="115"/>
      <c r="K351" s="115"/>
    </row>
    <row r="352" spans="1:11" ht="33" customHeight="1">
      <c r="A352" s="71"/>
      <c r="B352" s="130"/>
      <c r="C352" s="74"/>
      <c r="D352" s="82"/>
      <c r="E352" s="82"/>
      <c r="F352" s="116"/>
      <c r="G352" s="97"/>
      <c r="H352" s="84"/>
      <c r="I352" s="144"/>
      <c r="J352" s="115"/>
      <c r="K352" s="115"/>
    </row>
    <row r="353" spans="1:11" ht="33" customHeight="1">
      <c r="A353" s="71"/>
      <c r="B353" s="130"/>
      <c r="C353" s="74"/>
      <c r="D353" s="82"/>
      <c r="E353" s="82"/>
      <c r="F353" s="116"/>
      <c r="G353" s="97"/>
      <c r="H353" s="84"/>
      <c r="I353" s="144"/>
      <c r="J353" s="115"/>
      <c r="K353" s="115"/>
    </row>
    <row r="354" spans="1:11" ht="33" customHeight="1">
      <c r="A354" s="71"/>
      <c r="B354" s="130"/>
      <c r="C354" s="74"/>
      <c r="D354" s="97"/>
      <c r="E354" s="97"/>
      <c r="F354" s="84"/>
      <c r="G354" s="97"/>
      <c r="H354" s="84"/>
      <c r="I354" s="84"/>
      <c r="J354" s="115"/>
      <c r="K354" s="115"/>
    </row>
    <row r="355" spans="1:11" ht="33" customHeight="1">
      <c r="A355" s="71"/>
      <c r="B355" s="130"/>
      <c r="C355" s="74"/>
      <c r="D355" s="97"/>
      <c r="E355" s="97"/>
      <c r="F355" s="84"/>
      <c r="G355" s="97"/>
      <c r="H355" s="84"/>
      <c r="I355" s="84"/>
      <c r="J355" s="115"/>
      <c r="K355" s="115"/>
    </row>
    <row r="356" spans="1:11" ht="33" customHeight="1">
      <c r="A356" s="71"/>
      <c r="B356" s="130"/>
      <c r="C356" s="74"/>
      <c r="D356" s="97"/>
      <c r="E356" s="97"/>
      <c r="F356" s="84"/>
      <c r="G356" s="97"/>
      <c r="H356" s="84"/>
      <c r="I356" s="84"/>
      <c r="J356" s="115"/>
      <c r="K356" s="115"/>
    </row>
    <row r="357" spans="1:11" ht="33" customHeight="1">
      <c r="A357" s="71"/>
      <c r="B357" s="130"/>
      <c r="C357" s="74"/>
      <c r="D357" s="97"/>
      <c r="E357" s="97"/>
      <c r="F357" s="84"/>
      <c r="G357" s="97"/>
      <c r="H357" s="84"/>
      <c r="I357" s="84"/>
      <c r="J357" s="115"/>
      <c r="K357" s="115"/>
    </row>
    <row r="358" spans="1:11" ht="33" customHeight="1">
      <c r="A358" s="71"/>
      <c r="B358" s="130"/>
      <c r="C358" s="74"/>
      <c r="D358" s="97"/>
      <c r="E358" s="97"/>
      <c r="F358" s="84"/>
      <c r="G358" s="97"/>
      <c r="H358" s="84"/>
      <c r="I358" s="84"/>
      <c r="J358" s="115"/>
      <c r="K358" s="115"/>
    </row>
    <row r="359" spans="1:11" ht="33" customHeight="1">
      <c r="A359" s="71"/>
      <c r="B359" s="130"/>
      <c r="C359" s="74"/>
      <c r="D359" s="97"/>
      <c r="E359" s="97"/>
      <c r="F359" s="84"/>
      <c r="G359" s="97"/>
      <c r="H359" s="84"/>
      <c r="I359" s="84"/>
      <c r="J359" s="115"/>
      <c r="K359" s="115"/>
    </row>
    <row r="360" spans="1:11" ht="33" customHeight="1">
      <c r="A360" s="71"/>
      <c r="B360" s="130"/>
      <c r="C360" s="74"/>
      <c r="D360" s="97"/>
      <c r="E360" s="97"/>
      <c r="F360" s="84"/>
      <c r="G360" s="97"/>
      <c r="H360" s="84"/>
      <c r="I360" s="84"/>
      <c r="J360" s="115"/>
      <c r="K360" s="115"/>
    </row>
    <row r="361" spans="1:11" ht="33" customHeight="1">
      <c r="A361" s="71"/>
      <c r="B361" s="130"/>
      <c r="C361" s="74"/>
      <c r="D361" s="97"/>
      <c r="E361" s="97"/>
      <c r="F361" s="84"/>
      <c r="G361" s="97"/>
      <c r="H361" s="84"/>
      <c r="I361" s="84"/>
      <c r="J361" s="115"/>
      <c r="K361" s="115"/>
    </row>
    <row r="362" spans="1:11" ht="33" customHeight="1">
      <c r="A362" s="71"/>
      <c r="B362" s="130"/>
      <c r="C362" s="74"/>
      <c r="D362" s="97"/>
      <c r="E362" s="97"/>
      <c r="F362" s="89"/>
      <c r="G362" s="97"/>
      <c r="H362" s="84"/>
      <c r="I362" s="84"/>
      <c r="J362" s="115"/>
      <c r="K362" s="115"/>
    </row>
    <row r="363" spans="1:11" ht="33" customHeight="1">
      <c r="A363" s="117"/>
      <c r="B363" s="75"/>
      <c r="C363" s="118" t="s">
        <v>33</v>
      </c>
      <c r="D363" s="99">
        <f>D339+D340+D341+D343+D344+D345</f>
        <v>2859992.16</v>
      </c>
      <c r="E363" s="99">
        <f>SUM(E339:E345)</f>
        <v>2629766.1070000003</v>
      </c>
      <c r="F363" s="108">
        <f>D363-E363</f>
        <v>230226.05299999984</v>
      </c>
      <c r="G363" s="99">
        <f>SUM(G339:G345)</f>
        <v>3190755.389</v>
      </c>
      <c r="H363" s="99">
        <f>SUM(H339:H345)</f>
        <v>2513878.1619999995</v>
      </c>
      <c r="I363" s="119">
        <f>G363-H363</f>
        <v>676877.2270000004</v>
      </c>
      <c r="J363" s="120">
        <f>G363/D363</f>
        <v>1.1156517957028245</v>
      </c>
      <c r="K363" s="120">
        <f>H363/E363</f>
        <v>0.9559322235192224</v>
      </c>
    </row>
    <row r="364" spans="1:11" s="54" customFormat="1" ht="33" customHeight="1">
      <c r="A364" s="213"/>
      <c r="B364" s="213"/>
      <c r="C364" s="213"/>
      <c r="D364" s="213"/>
      <c r="E364" s="213"/>
      <c r="F364" s="213"/>
      <c r="G364" s="213"/>
      <c r="H364" s="213"/>
      <c r="I364" s="213"/>
      <c r="J364" s="213"/>
      <c r="K364" s="213"/>
    </row>
    <row r="365" spans="1:11" s="54" customFormat="1" ht="33" customHeight="1">
      <c r="A365" s="241"/>
      <c r="B365" s="241"/>
      <c r="C365" s="241"/>
      <c r="D365" s="241"/>
      <c r="E365" s="241"/>
      <c r="F365" s="241"/>
      <c r="G365" s="241"/>
      <c r="H365" s="241"/>
      <c r="I365" s="241"/>
      <c r="J365" s="241"/>
      <c r="K365" s="241"/>
    </row>
    <row r="366" spans="1:11" s="54" customFormat="1" ht="33" customHeight="1">
      <c r="A366" s="242" t="s">
        <v>103</v>
      </c>
      <c r="B366" s="242"/>
      <c r="C366" s="242"/>
      <c r="D366" s="242"/>
      <c r="E366" s="242"/>
      <c r="F366" s="242"/>
      <c r="G366" s="242"/>
      <c r="H366" s="242"/>
      <c r="I366" s="242"/>
      <c r="J366" s="242"/>
      <c r="K366" s="242"/>
    </row>
    <row r="367" spans="1:11" s="54" customFormat="1" ht="33" customHeight="1">
      <c r="A367" s="212" t="s">
        <v>52</v>
      </c>
      <c r="B367" s="212"/>
      <c r="C367" s="212"/>
      <c r="D367" s="212"/>
      <c r="E367" s="212"/>
      <c r="F367" s="212"/>
      <c r="G367" s="212"/>
      <c r="H367" s="212"/>
      <c r="I367" s="212"/>
      <c r="J367" s="212"/>
      <c r="K367" s="212"/>
    </row>
    <row r="368" spans="1:11" s="54" customFormat="1" ht="33" customHeight="1">
      <c r="A368" s="212" t="s">
        <v>99</v>
      </c>
      <c r="B368" s="212"/>
      <c r="C368" s="212"/>
      <c r="D368" s="212"/>
      <c r="E368" s="212"/>
      <c r="F368" s="212"/>
      <c r="G368" s="212"/>
      <c r="H368" s="212"/>
      <c r="I368" s="212"/>
      <c r="J368" s="212"/>
      <c r="K368" s="212"/>
    </row>
    <row r="369" spans="1:11" s="54" customFormat="1" ht="33" customHeight="1">
      <c r="A369" s="212" t="s">
        <v>36</v>
      </c>
      <c r="B369" s="212"/>
      <c r="C369" s="212"/>
      <c r="D369" s="212"/>
      <c r="E369" s="212"/>
      <c r="F369" s="212"/>
      <c r="G369" s="212"/>
      <c r="H369" s="212"/>
      <c r="I369" s="212"/>
      <c r="J369" s="212"/>
      <c r="K369" s="212"/>
    </row>
    <row r="370" spans="1:11" s="54" customFormat="1" ht="33" customHeight="1">
      <c r="A370" s="217" t="s">
        <v>3</v>
      </c>
      <c r="B370" s="217"/>
      <c r="C370" s="217"/>
      <c r="D370" s="217"/>
      <c r="E370" s="217"/>
      <c r="F370" s="217"/>
      <c r="G370" s="217"/>
      <c r="H370" s="217"/>
      <c r="I370" s="217"/>
      <c r="J370" s="217"/>
      <c r="K370" s="217"/>
    </row>
    <row r="371" spans="1:11" ht="33" customHeight="1">
      <c r="A371" s="218" t="s">
        <v>54</v>
      </c>
      <c r="B371" s="219"/>
      <c r="C371" s="55"/>
      <c r="D371" s="218" t="s">
        <v>47</v>
      </c>
      <c r="E371" s="224"/>
      <c r="F371" s="219"/>
      <c r="G371" s="226" t="s">
        <v>55</v>
      </c>
      <c r="H371" s="227"/>
      <c r="I371" s="228"/>
      <c r="J371" s="226" t="s">
        <v>56</v>
      </c>
      <c r="K371" s="219"/>
    </row>
    <row r="372" spans="1:11" ht="33" customHeight="1">
      <c r="A372" s="220"/>
      <c r="B372" s="221"/>
      <c r="C372" s="56" t="s">
        <v>5</v>
      </c>
      <c r="D372" s="222"/>
      <c r="E372" s="225"/>
      <c r="F372" s="223"/>
      <c r="G372" s="229"/>
      <c r="H372" s="230"/>
      <c r="I372" s="231"/>
      <c r="J372" s="222"/>
      <c r="K372" s="223"/>
    </row>
    <row r="373" spans="1:11" ht="33" customHeight="1">
      <c r="A373" s="220"/>
      <c r="B373" s="221"/>
      <c r="C373" s="56" t="s">
        <v>6</v>
      </c>
      <c r="D373" s="232" t="s">
        <v>7</v>
      </c>
      <c r="E373" s="232" t="s">
        <v>8</v>
      </c>
      <c r="F373" s="56" t="s">
        <v>9</v>
      </c>
      <c r="G373" s="232" t="s">
        <v>7</v>
      </c>
      <c r="H373" s="232" t="s">
        <v>8</v>
      </c>
      <c r="I373" s="56" t="s">
        <v>9</v>
      </c>
      <c r="J373" s="56" t="s">
        <v>10</v>
      </c>
      <c r="K373" s="56" t="s">
        <v>11</v>
      </c>
    </row>
    <row r="374" spans="1:11" ht="33" customHeight="1">
      <c r="A374" s="222"/>
      <c r="B374" s="223"/>
      <c r="C374" s="57"/>
      <c r="D374" s="233"/>
      <c r="E374" s="233"/>
      <c r="F374" s="56" t="s">
        <v>12</v>
      </c>
      <c r="G374" s="233"/>
      <c r="H374" s="233"/>
      <c r="I374" s="56" t="s">
        <v>12</v>
      </c>
      <c r="J374" s="56" t="s">
        <v>13</v>
      </c>
      <c r="K374" s="56" t="s">
        <v>13</v>
      </c>
    </row>
    <row r="375" spans="1:11" ht="33" customHeight="1">
      <c r="A375" s="214">
        <v>1</v>
      </c>
      <c r="B375" s="215"/>
      <c r="C375" s="58">
        <v>2</v>
      </c>
      <c r="D375" s="58">
        <v>3</v>
      </c>
      <c r="E375" s="58">
        <v>4</v>
      </c>
      <c r="F375" s="58">
        <v>5</v>
      </c>
      <c r="G375" s="58">
        <v>6</v>
      </c>
      <c r="H375" s="58">
        <v>7</v>
      </c>
      <c r="I375" s="58">
        <v>8</v>
      </c>
      <c r="J375" s="59" t="s">
        <v>14</v>
      </c>
      <c r="K375" s="59" t="s">
        <v>15</v>
      </c>
    </row>
    <row r="376" spans="1:11" ht="33" customHeight="1">
      <c r="A376" s="61">
        <v>3</v>
      </c>
      <c r="B376" s="126"/>
      <c r="C376" s="127" t="s">
        <v>100</v>
      </c>
      <c r="D376" s="114"/>
      <c r="E376" s="14"/>
      <c r="F376" s="114"/>
      <c r="G376" s="114"/>
      <c r="H376" s="114"/>
      <c r="I376" s="128"/>
      <c r="J376" s="115"/>
      <c r="K376" s="115"/>
    </row>
    <row r="377" spans="1:11" ht="33" customHeight="1">
      <c r="A377" s="67"/>
      <c r="B377" s="129"/>
      <c r="C377" s="127" t="s">
        <v>101</v>
      </c>
      <c r="D377" s="114"/>
      <c r="E377" s="14"/>
      <c r="F377" s="114"/>
      <c r="G377" s="114"/>
      <c r="H377" s="114"/>
      <c r="I377" s="114"/>
      <c r="J377" s="115"/>
      <c r="K377" s="115"/>
    </row>
    <row r="378" spans="1:11" ht="33" customHeight="1">
      <c r="A378" s="71"/>
      <c r="B378" s="130">
        <v>1</v>
      </c>
      <c r="C378" s="74" t="s">
        <v>64</v>
      </c>
      <c r="D378" s="82"/>
      <c r="E378" s="82">
        <v>96.48</v>
      </c>
      <c r="F378" s="32">
        <f>D378-E378</f>
        <v>-96.48</v>
      </c>
      <c r="G378" s="84"/>
      <c r="H378" s="32">
        <v>86.569</v>
      </c>
      <c r="I378" s="84">
        <f>G378-H378</f>
        <v>-86.569</v>
      </c>
      <c r="J378" s="115"/>
      <c r="K378" s="115">
        <f>H378/E378</f>
        <v>0.8972740464344942</v>
      </c>
    </row>
    <row r="379" spans="1:11" s="94" customFormat="1" ht="33" customHeight="1">
      <c r="A379" s="131"/>
      <c r="B379" s="145">
        <v>2</v>
      </c>
      <c r="C379" s="146" t="s">
        <v>67</v>
      </c>
      <c r="D379" s="82">
        <v>17736.94</v>
      </c>
      <c r="E379" s="82">
        <v>232325.333</v>
      </c>
      <c r="F379" s="32">
        <f aca="true" t="shared" si="21" ref="F379:F384">D379-E379</f>
        <v>-214588.393</v>
      </c>
      <c r="G379" s="83">
        <v>7829.484</v>
      </c>
      <c r="H379" s="83">
        <v>165867.54</v>
      </c>
      <c r="I379" s="83">
        <f aca="true" t="shared" si="22" ref="I379:I384">G379-H379</f>
        <v>-158038.056</v>
      </c>
      <c r="J379" s="70">
        <f>G379/D379</f>
        <v>0.4414224776088774</v>
      </c>
      <c r="K379" s="70">
        <f>H379/E379</f>
        <v>0.7139451296944875</v>
      </c>
    </row>
    <row r="380" spans="1:11" s="94" customFormat="1" ht="33" customHeight="1">
      <c r="A380" s="71"/>
      <c r="B380" s="130">
        <v>3</v>
      </c>
      <c r="C380" s="74" t="s">
        <v>68</v>
      </c>
      <c r="D380" s="82">
        <v>34.5</v>
      </c>
      <c r="E380" s="82">
        <v>393.095</v>
      </c>
      <c r="F380" s="32">
        <f t="shared" si="21"/>
        <v>-358.595</v>
      </c>
      <c r="G380" s="84">
        <v>37.605</v>
      </c>
      <c r="H380" s="84">
        <v>363.613</v>
      </c>
      <c r="I380" s="83">
        <f t="shared" si="22"/>
        <v>-326.008</v>
      </c>
      <c r="J380" s="115">
        <f>G380/D380</f>
        <v>1.0899999999999999</v>
      </c>
      <c r="K380" s="115">
        <f>H380/E380</f>
        <v>0.92500031798929</v>
      </c>
    </row>
    <row r="381" spans="1:11" s="94" customFormat="1" ht="33" customHeight="1">
      <c r="A381" s="71"/>
      <c r="B381" s="130"/>
      <c r="C381" s="74" t="s">
        <v>69</v>
      </c>
      <c r="D381" s="82"/>
      <c r="E381" s="82"/>
      <c r="F381" s="32">
        <f t="shared" si="21"/>
        <v>0</v>
      </c>
      <c r="G381" s="84"/>
      <c r="H381" s="84"/>
      <c r="I381" s="84">
        <f t="shared" si="22"/>
        <v>0</v>
      </c>
      <c r="J381" s="115"/>
      <c r="K381" s="115"/>
    </row>
    <row r="382" spans="1:11" ht="33" customHeight="1">
      <c r="A382" s="71"/>
      <c r="B382" s="130">
        <v>4</v>
      </c>
      <c r="C382" s="74" t="s">
        <v>70</v>
      </c>
      <c r="D382" s="82">
        <v>160.4</v>
      </c>
      <c r="E382" s="82">
        <v>156737.892</v>
      </c>
      <c r="F382" s="32">
        <f t="shared" si="21"/>
        <v>-156577.492</v>
      </c>
      <c r="G382" s="84">
        <v>54.372</v>
      </c>
      <c r="H382" s="84">
        <v>81010.725</v>
      </c>
      <c r="I382" s="84">
        <f t="shared" si="22"/>
        <v>-80956.353</v>
      </c>
      <c r="J382" s="115">
        <f>G382/D382</f>
        <v>0.3389775561097257</v>
      </c>
      <c r="K382" s="115">
        <f>H382/E382</f>
        <v>0.5168547564745863</v>
      </c>
    </row>
    <row r="383" spans="1:11" ht="33" customHeight="1">
      <c r="A383" s="71"/>
      <c r="B383" s="130">
        <v>5</v>
      </c>
      <c r="C383" s="74" t="s">
        <v>73</v>
      </c>
      <c r="D383" s="82"/>
      <c r="E383" s="82">
        <v>44244.173</v>
      </c>
      <c r="F383" s="32">
        <f t="shared" si="21"/>
        <v>-44244.173</v>
      </c>
      <c r="G383" s="84">
        <v>2046.337</v>
      </c>
      <c r="H383" s="84">
        <v>44761.421</v>
      </c>
      <c r="I383" s="84">
        <f t="shared" si="22"/>
        <v>-42715.084</v>
      </c>
      <c r="J383" s="70"/>
      <c r="K383" s="115">
        <f>H383/E383</f>
        <v>1.0116907598205078</v>
      </c>
    </row>
    <row r="384" spans="1:11" ht="33" customHeight="1">
      <c r="A384" s="71"/>
      <c r="B384" s="130">
        <v>6</v>
      </c>
      <c r="C384" s="74" t="s">
        <v>77</v>
      </c>
      <c r="D384" s="82">
        <v>2373.6</v>
      </c>
      <c r="E384" s="82">
        <v>10854.451</v>
      </c>
      <c r="F384" s="32">
        <f t="shared" si="21"/>
        <v>-8480.850999999999</v>
      </c>
      <c r="G384" s="84">
        <v>155.278</v>
      </c>
      <c r="H384" s="84">
        <v>4929.937</v>
      </c>
      <c r="I384" s="84">
        <f t="shared" si="22"/>
        <v>-4774.659</v>
      </c>
      <c r="J384" s="115">
        <f>G384/D384</f>
        <v>0.06541877317155376</v>
      </c>
      <c r="K384" s="115">
        <f>H384/E384</f>
        <v>0.4541857529229254</v>
      </c>
    </row>
    <row r="385" spans="1:11" ht="33" customHeight="1">
      <c r="A385" s="71"/>
      <c r="B385" s="130"/>
      <c r="C385" s="74"/>
      <c r="D385" s="82"/>
      <c r="E385" s="82"/>
      <c r="F385" s="32"/>
      <c r="G385" s="84"/>
      <c r="H385" s="84"/>
      <c r="I385" s="84"/>
      <c r="J385" s="115"/>
      <c r="K385" s="115"/>
    </row>
    <row r="386" spans="1:11" ht="33" customHeight="1">
      <c r="A386" s="71"/>
      <c r="B386" s="130"/>
      <c r="C386" s="74"/>
      <c r="D386" s="82"/>
      <c r="E386" s="82"/>
      <c r="F386" s="32"/>
      <c r="G386" s="84"/>
      <c r="H386" s="84"/>
      <c r="I386" s="84"/>
      <c r="J386" s="115"/>
      <c r="K386" s="115"/>
    </row>
    <row r="387" spans="1:11" ht="33" customHeight="1">
      <c r="A387" s="71"/>
      <c r="B387" s="130"/>
      <c r="C387" s="74"/>
      <c r="D387" s="82"/>
      <c r="E387" s="82"/>
      <c r="F387" s="32"/>
      <c r="G387" s="84"/>
      <c r="H387" s="84"/>
      <c r="I387" s="84"/>
      <c r="J387" s="115"/>
      <c r="K387" s="115"/>
    </row>
    <row r="388" spans="1:11" ht="33" customHeight="1">
      <c r="A388" s="71"/>
      <c r="B388" s="130"/>
      <c r="C388" s="74"/>
      <c r="D388" s="82"/>
      <c r="E388" s="82"/>
      <c r="F388" s="32"/>
      <c r="G388" s="84"/>
      <c r="H388" s="84"/>
      <c r="I388" s="84"/>
      <c r="J388" s="115"/>
      <c r="K388" s="115"/>
    </row>
    <row r="389" spans="1:11" ht="33" customHeight="1">
      <c r="A389" s="71"/>
      <c r="B389" s="130"/>
      <c r="C389" s="74"/>
      <c r="D389" s="82"/>
      <c r="E389" s="82"/>
      <c r="F389" s="32"/>
      <c r="G389" s="84"/>
      <c r="H389" s="84"/>
      <c r="I389" s="84"/>
      <c r="J389" s="115"/>
      <c r="K389" s="115"/>
    </row>
    <row r="390" spans="1:11" ht="33" customHeight="1">
      <c r="A390" s="71"/>
      <c r="B390" s="130"/>
      <c r="C390" s="74"/>
      <c r="D390" s="82"/>
      <c r="E390" s="82"/>
      <c r="F390" s="32"/>
      <c r="G390" s="84"/>
      <c r="H390" s="84"/>
      <c r="I390" s="84"/>
      <c r="J390" s="115"/>
      <c r="K390" s="115"/>
    </row>
    <row r="391" spans="1:11" ht="33" customHeight="1">
      <c r="A391" s="71"/>
      <c r="B391" s="130"/>
      <c r="C391" s="74"/>
      <c r="D391" s="82"/>
      <c r="E391" s="82"/>
      <c r="F391" s="32"/>
      <c r="G391" s="84"/>
      <c r="H391" s="84"/>
      <c r="I391" s="84"/>
      <c r="J391" s="115"/>
      <c r="K391" s="115"/>
    </row>
    <row r="392" spans="1:11" ht="33" customHeight="1">
      <c r="A392" s="71"/>
      <c r="B392" s="130"/>
      <c r="C392" s="74"/>
      <c r="D392" s="82"/>
      <c r="E392" s="82"/>
      <c r="F392" s="32"/>
      <c r="G392" s="84"/>
      <c r="H392" s="84"/>
      <c r="I392" s="84"/>
      <c r="J392" s="115"/>
      <c r="K392" s="115"/>
    </row>
    <row r="393" spans="1:11" ht="33" customHeight="1">
      <c r="A393" s="71"/>
      <c r="B393" s="130"/>
      <c r="C393" s="74"/>
      <c r="D393" s="82"/>
      <c r="E393" s="82"/>
      <c r="F393" s="32"/>
      <c r="G393" s="84"/>
      <c r="H393" s="84"/>
      <c r="I393" s="84"/>
      <c r="J393" s="115"/>
      <c r="K393" s="115"/>
    </row>
    <row r="394" spans="1:11" ht="33" customHeight="1">
      <c r="A394" s="71"/>
      <c r="B394" s="130"/>
      <c r="C394" s="74"/>
      <c r="D394" s="82"/>
      <c r="E394" s="82"/>
      <c r="F394" s="32"/>
      <c r="G394" s="84"/>
      <c r="H394" s="84"/>
      <c r="I394" s="84"/>
      <c r="J394" s="115"/>
      <c r="K394" s="115"/>
    </row>
    <row r="395" spans="1:11" ht="33" customHeight="1">
      <c r="A395" s="71"/>
      <c r="B395" s="130"/>
      <c r="C395" s="74"/>
      <c r="D395" s="82"/>
      <c r="E395" s="82"/>
      <c r="F395" s="32"/>
      <c r="G395" s="84"/>
      <c r="H395" s="84"/>
      <c r="I395" s="84"/>
      <c r="J395" s="115"/>
      <c r="K395" s="115"/>
    </row>
    <row r="396" spans="1:11" ht="33" customHeight="1">
      <c r="A396" s="71"/>
      <c r="B396" s="130"/>
      <c r="C396" s="74"/>
      <c r="D396" s="97"/>
      <c r="E396" s="97"/>
      <c r="F396" s="32"/>
      <c r="G396" s="84"/>
      <c r="H396" s="84"/>
      <c r="I396" s="84"/>
      <c r="J396" s="115"/>
      <c r="K396" s="115"/>
    </row>
    <row r="397" spans="1:11" ht="33" customHeight="1">
      <c r="A397" s="71"/>
      <c r="B397" s="130"/>
      <c r="C397" s="74"/>
      <c r="D397" s="97"/>
      <c r="E397" s="97"/>
      <c r="F397" s="32"/>
      <c r="G397" s="84"/>
      <c r="H397" s="84"/>
      <c r="I397" s="84"/>
      <c r="J397" s="115"/>
      <c r="K397" s="115"/>
    </row>
    <row r="398" spans="1:11" ht="33" customHeight="1">
      <c r="A398" s="71"/>
      <c r="B398" s="130"/>
      <c r="C398" s="74"/>
      <c r="D398" s="97"/>
      <c r="E398" s="97"/>
      <c r="F398" s="32"/>
      <c r="G398" s="84"/>
      <c r="H398" s="84"/>
      <c r="I398" s="84"/>
      <c r="J398" s="115"/>
      <c r="K398" s="115"/>
    </row>
    <row r="399" spans="1:11" ht="33" customHeight="1">
      <c r="A399" s="71"/>
      <c r="B399" s="130"/>
      <c r="C399" s="74"/>
      <c r="D399" s="97"/>
      <c r="E399" s="97"/>
      <c r="F399" s="32"/>
      <c r="G399" s="84"/>
      <c r="H399" s="84"/>
      <c r="I399" s="84"/>
      <c r="J399" s="115"/>
      <c r="K399" s="115"/>
    </row>
    <row r="400" spans="1:11" ht="33" customHeight="1">
      <c r="A400" s="71"/>
      <c r="B400" s="130"/>
      <c r="C400" s="74"/>
      <c r="D400" s="97"/>
      <c r="E400" s="97"/>
      <c r="F400" s="32"/>
      <c r="G400" s="84"/>
      <c r="H400" s="84"/>
      <c r="I400" s="84"/>
      <c r="J400" s="115"/>
      <c r="K400" s="115"/>
    </row>
    <row r="401" spans="1:11" ht="33" customHeight="1">
      <c r="A401" s="71"/>
      <c r="B401" s="130"/>
      <c r="C401" s="74"/>
      <c r="D401" s="97"/>
      <c r="E401" s="97"/>
      <c r="F401" s="32"/>
      <c r="G401" s="84"/>
      <c r="H401" s="84"/>
      <c r="I401" s="84"/>
      <c r="J401" s="115"/>
      <c r="K401" s="115"/>
    </row>
    <row r="402" spans="1:11" ht="33" customHeight="1">
      <c r="A402" s="117"/>
      <c r="B402" s="75"/>
      <c r="C402" s="118" t="s">
        <v>33</v>
      </c>
      <c r="D402" s="99">
        <f>SUM(D378:D384)</f>
        <v>20305.44</v>
      </c>
      <c r="E402" s="99">
        <f>SUM(E378:E384)</f>
        <v>444651.42400000006</v>
      </c>
      <c r="F402" s="133">
        <f>D402-E402</f>
        <v>-424345.98400000005</v>
      </c>
      <c r="G402" s="99">
        <f>SUM(G378:G384)</f>
        <v>10123.076000000001</v>
      </c>
      <c r="H402" s="99">
        <f>SUM(H378:H384)</f>
        <v>297019.805</v>
      </c>
      <c r="I402" s="133">
        <f>G402-H402</f>
        <v>-286896.729</v>
      </c>
      <c r="J402" s="120">
        <f>G402/D402</f>
        <v>0.4985400956590944</v>
      </c>
      <c r="K402" s="120">
        <f>H402/E402</f>
        <v>0.6679834786720484</v>
      </c>
    </row>
    <row r="403" spans="1:11" s="54" customFormat="1" ht="33" customHeight="1">
      <c r="A403" s="213"/>
      <c r="B403" s="213"/>
      <c r="C403" s="213"/>
      <c r="D403" s="213"/>
      <c r="E403" s="213"/>
      <c r="F403" s="213"/>
      <c r="G403" s="213"/>
      <c r="H403" s="213"/>
      <c r="I403" s="213"/>
      <c r="J403" s="213"/>
      <c r="K403" s="213"/>
    </row>
    <row r="404" spans="1:11" s="54" customFormat="1" ht="33" customHeight="1">
      <c r="A404" s="210"/>
      <c r="B404" s="210"/>
      <c r="C404" s="210"/>
      <c r="D404" s="210"/>
      <c r="E404" s="210"/>
      <c r="F404" s="210"/>
      <c r="G404" s="210"/>
      <c r="H404" s="210"/>
      <c r="I404" s="210"/>
      <c r="J404" s="210"/>
      <c r="K404" s="210"/>
    </row>
    <row r="405" spans="1:11" s="54" customFormat="1" ht="33" customHeight="1">
      <c r="A405" s="242" t="s">
        <v>104</v>
      </c>
      <c r="B405" s="242"/>
      <c r="C405" s="242"/>
      <c r="D405" s="242"/>
      <c r="E405" s="242"/>
      <c r="F405" s="242"/>
      <c r="G405" s="242"/>
      <c r="H405" s="242"/>
      <c r="I405" s="242"/>
      <c r="J405" s="242"/>
      <c r="K405" s="242"/>
    </row>
    <row r="406" spans="1:11" s="54" customFormat="1" ht="33" customHeight="1">
      <c r="A406" s="212" t="s">
        <v>52</v>
      </c>
      <c r="B406" s="212"/>
      <c r="C406" s="212"/>
      <c r="D406" s="212"/>
      <c r="E406" s="212"/>
      <c r="F406" s="212"/>
      <c r="G406" s="212"/>
      <c r="H406" s="212"/>
      <c r="I406" s="212"/>
      <c r="J406" s="212"/>
      <c r="K406" s="212"/>
    </row>
    <row r="407" spans="1:11" s="54" customFormat="1" ht="33" customHeight="1">
      <c r="A407" s="212" t="s">
        <v>99</v>
      </c>
      <c r="B407" s="212"/>
      <c r="C407" s="212"/>
      <c r="D407" s="212"/>
      <c r="E407" s="212"/>
      <c r="F407" s="212"/>
      <c r="G407" s="212"/>
      <c r="H407" s="212"/>
      <c r="I407" s="212"/>
      <c r="J407" s="212"/>
      <c r="K407" s="212"/>
    </row>
    <row r="408" spans="1:11" s="54" customFormat="1" ht="33" customHeight="1">
      <c r="A408" s="212" t="s">
        <v>42</v>
      </c>
      <c r="B408" s="212"/>
      <c r="C408" s="212"/>
      <c r="D408" s="212"/>
      <c r="E408" s="212"/>
      <c r="F408" s="212"/>
      <c r="G408" s="212"/>
      <c r="H408" s="212"/>
      <c r="I408" s="212"/>
      <c r="J408" s="212"/>
      <c r="K408" s="212"/>
    </row>
    <row r="409" spans="1:11" s="54" customFormat="1" ht="33" customHeight="1">
      <c r="A409" s="217" t="s">
        <v>3</v>
      </c>
      <c r="B409" s="217"/>
      <c r="C409" s="217"/>
      <c r="D409" s="217"/>
      <c r="E409" s="217"/>
      <c r="F409" s="217"/>
      <c r="G409" s="217"/>
      <c r="H409" s="217"/>
      <c r="I409" s="217"/>
      <c r="J409" s="217"/>
      <c r="K409" s="217"/>
    </row>
    <row r="410" spans="1:11" ht="33" customHeight="1">
      <c r="A410" s="218" t="s">
        <v>54</v>
      </c>
      <c r="B410" s="219"/>
      <c r="C410" s="55"/>
      <c r="D410" s="218" t="s">
        <v>47</v>
      </c>
      <c r="E410" s="224"/>
      <c r="F410" s="219"/>
      <c r="G410" s="226" t="s">
        <v>55</v>
      </c>
      <c r="H410" s="227"/>
      <c r="I410" s="228"/>
      <c r="J410" s="226" t="s">
        <v>56</v>
      </c>
      <c r="K410" s="219"/>
    </row>
    <row r="411" spans="1:11" ht="33" customHeight="1">
      <c r="A411" s="220"/>
      <c r="B411" s="221"/>
      <c r="C411" s="56" t="s">
        <v>5</v>
      </c>
      <c r="D411" s="222"/>
      <c r="E411" s="225"/>
      <c r="F411" s="223"/>
      <c r="G411" s="229"/>
      <c r="H411" s="230"/>
      <c r="I411" s="231"/>
      <c r="J411" s="222"/>
      <c r="K411" s="223"/>
    </row>
    <row r="412" spans="1:11" ht="33" customHeight="1">
      <c r="A412" s="220"/>
      <c r="B412" s="221"/>
      <c r="C412" s="56" t="s">
        <v>6</v>
      </c>
      <c r="D412" s="232" t="s">
        <v>7</v>
      </c>
      <c r="E412" s="232" t="s">
        <v>8</v>
      </c>
      <c r="F412" s="56" t="s">
        <v>9</v>
      </c>
      <c r="G412" s="232" t="s">
        <v>7</v>
      </c>
      <c r="H412" s="232" t="s">
        <v>8</v>
      </c>
      <c r="I412" s="56" t="s">
        <v>9</v>
      </c>
      <c r="J412" s="56" t="s">
        <v>10</v>
      </c>
      <c r="K412" s="56" t="s">
        <v>11</v>
      </c>
    </row>
    <row r="413" spans="1:11" ht="33" customHeight="1">
      <c r="A413" s="222"/>
      <c r="B413" s="223"/>
      <c r="C413" s="57"/>
      <c r="D413" s="233"/>
      <c r="E413" s="233"/>
      <c r="F413" s="56" t="s">
        <v>12</v>
      </c>
      <c r="G413" s="233"/>
      <c r="H413" s="233"/>
      <c r="I413" s="56" t="s">
        <v>12</v>
      </c>
      <c r="J413" s="56" t="s">
        <v>13</v>
      </c>
      <c r="K413" s="56" t="s">
        <v>13</v>
      </c>
    </row>
    <row r="414" spans="1:11" ht="33" customHeight="1">
      <c r="A414" s="214">
        <v>1</v>
      </c>
      <c r="B414" s="215"/>
      <c r="C414" s="58">
        <v>2</v>
      </c>
      <c r="D414" s="58">
        <v>3</v>
      </c>
      <c r="E414" s="58">
        <v>4</v>
      </c>
      <c r="F414" s="58">
        <v>5</v>
      </c>
      <c r="G414" s="58">
        <v>6</v>
      </c>
      <c r="H414" s="58">
        <v>7</v>
      </c>
      <c r="I414" s="58">
        <v>8</v>
      </c>
      <c r="J414" s="59" t="s">
        <v>14</v>
      </c>
      <c r="K414" s="59" t="s">
        <v>15</v>
      </c>
    </row>
    <row r="415" spans="1:11" ht="33" customHeight="1">
      <c r="A415" s="61">
        <v>4</v>
      </c>
      <c r="B415" s="126"/>
      <c r="C415" s="127" t="s">
        <v>100</v>
      </c>
      <c r="D415" s="114"/>
      <c r="E415" s="14"/>
      <c r="F415" s="114"/>
      <c r="G415" s="114"/>
      <c r="H415" s="114"/>
      <c r="I415" s="128"/>
      <c r="J415" s="115"/>
      <c r="K415" s="115"/>
    </row>
    <row r="416" spans="1:11" ht="33" customHeight="1">
      <c r="A416" s="67"/>
      <c r="B416" s="129"/>
      <c r="C416" s="127" t="s">
        <v>101</v>
      </c>
      <c r="D416" s="114"/>
      <c r="E416" s="14"/>
      <c r="F416" s="114"/>
      <c r="G416" s="114"/>
      <c r="H416" s="114"/>
      <c r="I416" s="114"/>
      <c r="J416" s="115"/>
      <c r="K416" s="115"/>
    </row>
    <row r="417" spans="1:11" ht="33" customHeight="1">
      <c r="A417" s="71"/>
      <c r="B417" s="130">
        <v>1</v>
      </c>
      <c r="C417" s="74" t="s">
        <v>64</v>
      </c>
      <c r="D417" s="82"/>
      <c r="E417" s="82"/>
      <c r="F417" s="32">
        <f>D417-E417</f>
        <v>0</v>
      </c>
      <c r="G417" s="84"/>
      <c r="H417" s="32"/>
      <c r="I417" s="84">
        <f>G417-H417</f>
        <v>0</v>
      </c>
      <c r="J417" s="115"/>
      <c r="K417" s="115"/>
    </row>
    <row r="418" spans="1:11" ht="33" customHeight="1">
      <c r="A418" s="71"/>
      <c r="B418" s="130">
        <v>2</v>
      </c>
      <c r="C418" s="74" t="s">
        <v>67</v>
      </c>
      <c r="D418" s="82">
        <v>84307.497</v>
      </c>
      <c r="E418" s="82">
        <v>15034.758</v>
      </c>
      <c r="F418" s="147">
        <f aca="true" t="shared" si="23" ref="F418:F423">D418-E418</f>
        <v>69272.739</v>
      </c>
      <c r="G418" s="84">
        <v>40312.715</v>
      </c>
      <c r="H418" s="84">
        <v>12811.665</v>
      </c>
      <c r="I418" s="147">
        <f>G418-H418</f>
        <v>27501.049999999996</v>
      </c>
      <c r="J418" s="115">
        <f>G418/D418</f>
        <v>0.47816287322585316</v>
      </c>
      <c r="K418" s="115">
        <f>H418/E418</f>
        <v>0.8521364294656423</v>
      </c>
    </row>
    <row r="419" spans="1:11" ht="33" customHeight="1">
      <c r="A419" s="71"/>
      <c r="B419" s="130">
        <v>3</v>
      </c>
      <c r="C419" s="74" t="s">
        <v>68</v>
      </c>
      <c r="D419" s="82"/>
      <c r="E419" s="82"/>
      <c r="F419" s="32">
        <f>D419-E419</f>
        <v>0</v>
      </c>
      <c r="G419" s="84"/>
      <c r="H419" s="84"/>
      <c r="I419" s="84"/>
      <c r="J419" s="115"/>
      <c r="K419" s="115"/>
    </row>
    <row r="420" spans="1:11" ht="33" customHeight="1">
      <c r="A420" s="71"/>
      <c r="B420" s="130"/>
      <c r="C420" s="74" t="s">
        <v>69</v>
      </c>
      <c r="D420" s="82"/>
      <c r="E420" s="82"/>
      <c r="F420" s="32">
        <f t="shared" si="23"/>
        <v>0</v>
      </c>
      <c r="G420" s="84"/>
      <c r="H420" s="84"/>
      <c r="I420" s="84">
        <f>G420-H420</f>
        <v>0</v>
      </c>
      <c r="J420" s="115"/>
      <c r="K420" s="115"/>
    </row>
    <row r="421" spans="1:11" ht="33" customHeight="1">
      <c r="A421" s="71"/>
      <c r="B421" s="130">
        <v>4</v>
      </c>
      <c r="C421" s="74" t="s">
        <v>70</v>
      </c>
      <c r="D421" s="82">
        <v>137393.414</v>
      </c>
      <c r="E421" s="82">
        <v>108341.364</v>
      </c>
      <c r="F421" s="147">
        <f t="shared" si="23"/>
        <v>29052.04999999999</v>
      </c>
      <c r="G421" s="84">
        <v>82234.768</v>
      </c>
      <c r="H421" s="84">
        <v>119713.065</v>
      </c>
      <c r="I421" s="83">
        <f>G421-H421</f>
        <v>-37478.297000000006</v>
      </c>
      <c r="J421" s="115">
        <f>G421/D421</f>
        <v>0.5985350069254411</v>
      </c>
      <c r="K421" s="115">
        <f>H421/E421</f>
        <v>1.104961766957263</v>
      </c>
    </row>
    <row r="422" spans="1:11" ht="33" customHeight="1">
      <c r="A422" s="71"/>
      <c r="B422" s="130">
        <v>5</v>
      </c>
      <c r="C422" s="74" t="s">
        <v>73</v>
      </c>
      <c r="D422" s="82"/>
      <c r="E422" s="82">
        <v>61678.932</v>
      </c>
      <c r="F422" s="84">
        <f t="shared" si="23"/>
        <v>-61678.932</v>
      </c>
      <c r="G422" s="84"/>
      <c r="H422" s="84">
        <v>64843.59</v>
      </c>
      <c r="I422" s="84">
        <f>G422-H422</f>
        <v>-64843.59</v>
      </c>
      <c r="J422" s="115"/>
      <c r="K422" s="115">
        <f>H422/E422</f>
        <v>1.0513085732418324</v>
      </c>
    </row>
    <row r="423" spans="1:11" ht="33" customHeight="1">
      <c r="A423" s="71"/>
      <c r="B423" s="130">
        <v>6</v>
      </c>
      <c r="C423" s="74" t="s">
        <v>77</v>
      </c>
      <c r="D423" s="82">
        <v>121574.442</v>
      </c>
      <c r="E423" s="82">
        <v>111175.962</v>
      </c>
      <c r="F423" s="147">
        <f t="shared" si="23"/>
        <v>10398.479999999996</v>
      </c>
      <c r="G423" s="84">
        <v>74905.925</v>
      </c>
      <c r="H423" s="84">
        <v>26770.124</v>
      </c>
      <c r="I423" s="89">
        <f>G423-H423</f>
        <v>48135.80100000001</v>
      </c>
      <c r="J423" s="115">
        <f>G423/D423</f>
        <v>0.6161321719247538</v>
      </c>
      <c r="K423" s="115">
        <f>H423/E423</f>
        <v>0.2407905766536115</v>
      </c>
    </row>
    <row r="424" spans="1:11" ht="33" customHeight="1">
      <c r="A424" s="71"/>
      <c r="B424" s="130"/>
      <c r="C424" s="74"/>
      <c r="D424" s="82"/>
      <c r="E424" s="82"/>
      <c r="F424" s="147"/>
      <c r="G424" s="84"/>
      <c r="H424" s="84"/>
      <c r="I424" s="89"/>
      <c r="J424" s="115"/>
      <c r="K424" s="115"/>
    </row>
    <row r="425" spans="1:11" ht="33" customHeight="1">
      <c r="A425" s="71"/>
      <c r="B425" s="130"/>
      <c r="C425" s="74"/>
      <c r="D425" s="82"/>
      <c r="E425" s="82"/>
      <c r="F425" s="147"/>
      <c r="G425" s="84"/>
      <c r="H425" s="84"/>
      <c r="I425" s="89"/>
      <c r="J425" s="115"/>
      <c r="K425" s="115"/>
    </row>
    <row r="426" spans="1:11" ht="33" customHeight="1">
      <c r="A426" s="71"/>
      <c r="B426" s="130"/>
      <c r="C426" s="74"/>
      <c r="D426" s="82"/>
      <c r="E426" s="82"/>
      <c r="F426" s="147"/>
      <c r="G426" s="84"/>
      <c r="H426" s="84"/>
      <c r="I426" s="89"/>
      <c r="J426" s="115"/>
      <c r="K426" s="115"/>
    </row>
    <row r="427" spans="1:11" ht="33" customHeight="1">
      <c r="A427" s="71"/>
      <c r="B427" s="130"/>
      <c r="C427" s="74"/>
      <c r="D427" s="82"/>
      <c r="E427" s="82"/>
      <c r="F427" s="147"/>
      <c r="G427" s="84"/>
      <c r="H427" s="84"/>
      <c r="I427" s="89"/>
      <c r="J427" s="115"/>
      <c r="K427" s="115"/>
    </row>
    <row r="428" spans="1:11" ht="33" customHeight="1">
      <c r="A428" s="71"/>
      <c r="B428" s="130"/>
      <c r="C428" s="74"/>
      <c r="D428" s="82"/>
      <c r="E428" s="82"/>
      <c r="F428" s="147"/>
      <c r="G428" s="84"/>
      <c r="H428" s="84"/>
      <c r="I428" s="89"/>
      <c r="J428" s="115"/>
      <c r="K428" s="115"/>
    </row>
    <row r="429" spans="1:11" ht="33" customHeight="1">
      <c r="A429" s="71"/>
      <c r="B429" s="130"/>
      <c r="C429" s="74"/>
      <c r="D429" s="82"/>
      <c r="E429" s="82"/>
      <c r="F429" s="147"/>
      <c r="G429" s="84"/>
      <c r="H429" s="84"/>
      <c r="I429" s="89"/>
      <c r="J429" s="115"/>
      <c r="K429" s="115"/>
    </row>
    <row r="430" spans="1:11" ht="33" customHeight="1">
      <c r="A430" s="71"/>
      <c r="B430" s="130"/>
      <c r="C430" s="74"/>
      <c r="D430" s="82"/>
      <c r="E430" s="82"/>
      <c r="F430" s="147"/>
      <c r="G430" s="84"/>
      <c r="H430" s="84"/>
      <c r="I430" s="89"/>
      <c r="J430" s="115"/>
      <c r="K430" s="115"/>
    </row>
    <row r="431" spans="1:11" ht="33" customHeight="1">
      <c r="A431" s="71"/>
      <c r="B431" s="130"/>
      <c r="C431" s="74"/>
      <c r="D431" s="82"/>
      <c r="E431" s="82"/>
      <c r="F431" s="147"/>
      <c r="G431" s="84"/>
      <c r="H431" s="84"/>
      <c r="I431" s="89"/>
      <c r="J431" s="115"/>
      <c r="K431" s="115"/>
    </row>
    <row r="432" spans="1:11" ht="33" customHeight="1">
      <c r="A432" s="71"/>
      <c r="B432" s="130"/>
      <c r="C432" s="74"/>
      <c r="D432" s="82"/>
      <c r="E432" s="82"/>
      <c r="F432" s="147"/>
      <c r="G432" s="84"/>
      <c r="H432" s="84"/>
      <c r="I432" s="89"/>
      <c r="J432" s="115"/>
      <c r="K432" s="115"/>
    </row>
    <row r="433" spans="1:11" ht="33" customHeight="1">
      <c r="A433" s="71"/>
      <c r="B433" s="130"/>
      <c r="C433" s="74"/>
      <c r="D433" s="82"/>
      <c r="E433" s="82"/>
      <c r="F433" s="147"/>
      <c r="G433" s="84"/>
      <c r="H433" s="84"/>
      <c r="I433" s="89"/>
      <c r="J433" s="115"/>
      <c r="K433" s="115"/>
    </row>
    <row r="434" spans="1:11" ht="33" customHeight="1">
      <c r="A434" s="71"/>
      <c r="B434" s="130"/>
      <c r="C434" s="74"/>
      <c r="D434" s="82"/>
      <c r="E434" s="82"/>
      <c r="F434" s="147"/>
      <c r="G434" s="84"/>
      <c r="H434" s="84"/>
      <c r="I434" s="89"/>
      <c r="J434" s="115"/>
      <c r="K434" s="115"/>
    </row>
    <row r="435" spans="1:11" ht="33" customHeight="1">
      <c r="A435" s="71"/>
      <c r="B435" s="130"/>
      <c r="C435" s="74"/>
      <c r="D435" s="97"/>
      <c r="E435" s="97"/>
      <c r="F435" s="147"/>
      <c r="G435" s="84"/>
      <c r="H435" s="84"/>
      <c r="I435" s="89"/>
      <c r="J435" s="115"/>
      <c r="K435" s="115"/>
    </row>
    <row r="436" spans="1:11" ht="33" customHeight="1">
      <c r="A436" s="71"/>
      <c r="B436" s="130"/>
      <c r="C436" s="74"/>
      <c r="D436" s="97"/>
      <c r="E436" s="97"/>
      <c r="F436" s="147"/>
      <c r="G436" s="84"/>
      <c r="H436" s="84"/>
      <c r="I436" s="89"/>
      <c r="J436" s="115"/>
      <c r="K436" s="115"/>
    </row>
    <row r="437" spans="1:11" ht="33" customHeight="1">
      <c r="A437" s="71"/>
      <c r="B437" s="130"/>
      <c r="C437" s="74"/>
      <c r="D437" s="97"/>
      <c r="E437" s="97"/>
      <c r="F437" s="147"/>
      <c r="G437" s="84"/>
      <c r="H437" s="84"/>
      <c r="I437" s="89"/>
      <c r="J437" s="115"/>
      <c r="K437" s="115"/>
    </row>
    <row r="438" spans="1:11" ht="33" customHeight="1">
      <c r="A438" s="71"/>
      <c r="B438" s="130"/>
      <c r="C438" s="74"/>
      <c r="D438" s="97"/>
      <c r="E438" s="97"/>
      <c r="F438" s="147"/>
      <c r="G438" s="84"/>
      <c r="H438" s="84"/>
      <c r="I438" s="89"/>
      <c r="J438" s="115"/>
      <c r="K438" s="115"/>
    </row>
    <row r="439" spans="1:11" ht="33" customHeight="1">
      <c r="A439" s="71"/>
      <c r="B439" s="130"/>
      <c r="C439" s="74"/>
      <c r="D439" s="97"/>
      <c r="E439" s="97"/>
      <c r="F439" s="147"/>
      <c r="G439" s="84"/>
      <c r="H439" s="84"/>
      <c r="I439" s="89"/>
      <c r="J439" s="115"/>
      <c r="K439" s="115"/>
    </row>
    <row r="440" spans="1:11" ht="33" customHeight="1">
      <c r="A440" s="71"/>
      <c r="B440" s="130"/>
      <c r="C440" s="74"/>
      <c r="D440" s="97"/>
      <c r="E440" s="97"/>
      <c r="F440" s="147"/>
      <c r="G440" s="84"/>
      <c r="H440" s="84"/>
      <c r="I440" s="84"/>
      <c r="J440" s="115"/>
      <c r="K440" s="115"/>
    </row>
    <row r="441" spans="1:11" ht="33" customHeight="1">
      <c r="A441" s="117"/>
      <c r="B441" s="75"/>
      <c r="C441" s="118" t="s">
        <v>33</v>
      </c>
      <c r="D441" s="99">
        <f>SUM(D417:D423)</f>
        <v>343275.353</v>
      </c>
      <c r="E441" s="99">
        <f>SUM(E417:E423)</f>
        <v>296231.016</v>
      </c>
      <c r="F441" s="119">
        <f>D441-E441</f>
        <v>47044.337</v>
      </c>
      <c r="G441" s="99">
        <f>SUM(G417:G423)</f>
        <v>197453.408</v>
      </c>
      <c r="H441" s="99">
        <f>SUM(H417:H423)</f>
        <v>224138.44400000002</v>
      </c>
      <c r="I441" s="148">
        <f>G441-H441</f>
        <v>-26685.036000000022</v>
      </c>
      <c r="J441" s="120">
        <f>G441/D441</f>
        <v>0.5752041510536295</v>
      </c>
      <c r="K441" s="120">
        <f>H441/E441</f>
        <v>0.756633950848685</v>
      </c>
    </row>
    <row r="442" spans="1:11" s="54" customFormat="1" ht="33" customHeight="1">
      <c r="A442" s="213"/>
      <c r="B442" s="213"/>
      <c r="C442" s="213"/>
      <c r="D442" s="213"/>
      <c r="E442" s="213"/>
      <c r="F442" s="213"/>
      <c r="G442" s="213"/>
      <c r="H442" s="213"/>
      <c r="I442" s="213"/>
      <c r="J442" s="213"/>
      <c r="K442" s="213"/>
    </row>
    <row r="443" spans="1:11" s="54" customFormat="1" ht="33" customHeight="1">
      <c r="A443" s="149"/>
      <c r="B443" s="149"/>
      <c r="C443" s="149"/>
      <c r="D443" s="149"/>
      <c r="E443" s="149"/>
      <c r="F443" s="149"/>
      <c r="G443" s="149"/>
      <c r="H443" s="149"/>
      <c r="I443" s="149"/>
      <c r="J443" s="149"/>
      <c r="K443" s="149"/>
    </row>
    <row r="444" spans="1:11" s="54" customFormat="1" ht="33" customHeight="1">
      <c r="A444" s="240" t="s">
        <v>105</v>
      </c>
      <c r="B444" s="240"/>
      <c r="C444" s="240"/>
      <c r="D444" s="240"/>
      <c r="E444" s="240"/>
      <c r="F444" s="240"/>
      <c r="G444" s="240"/>
      <c r="H444" s="240"/>
      <c r="I444" s="240"/>
      <c r="J444" s="240"/>
      <c r="K444" s="240"/>
    </row>
    <row r="445" spans="1:11" s="54" customFormat="1" ht="33" customHeight="1">
      <c r="A445" s="212"/>
      <c r="B445" s="212"/>
      <c r="C445" s="212"/>
      <c r="D445" s="212"/>
      <c r="E445" s="212"/>
      <c r="F445" s="212"/>
      <c r="G445" s="212"/>
      <c r="H445" s="212"/>
      <c r="I445" s="212"/>
      <c r="J445" s="212"/>
      <c r="K445" s="212"/>
    </row>
    <row r="446" spans="1:11" s="54" customFormat="1" ht="33" customHeight="1">
      <c r="A446" s="243" t="s">
        <v>106</v>
      </c>
      <c r="B446" s="243"/>
      <c r="C446" s="243"/>
      <c r="D446" s="243"/>
      <c r="E446" s="243"/>
      <c r="F446" s="243"/>
      <c r="G446" s="243"/>
      <c r="H446" s="243"/>
      <c r="I446" s="243"/>
      <c r="J446" s="243"/>
      <c r="K446" s="243"/>
    </row>
    <row r="447" spans="1:11" s="54" customFormat="1" ht="33" customHeight="1">
      <c r="A447" s="212" t="s">
        <v>52</v>
      </c>
      <c r="B447" s="212"/>
      <c r="C447" s="212"/>
      <c r="D447" s="212"/>
      <c r="E447" s="212"/>
      <c r="F447" s="212"/>
      <c r="G447" s="212"/>
      <c r="H447" s="212"/>
      <c r="I447" s="212"/>
      <c r="J447" s="212"/>
      <c r="K447" s="212"/>
    </row>
    <row r="448" spans="1:11" s="54" customFormat="1" ht="33" customHeight="1">
      <c r="A448" s="212" t="s">
        <v>107</v>
      </c>
      <c r="B448" s="212"/>
      <c r="C448" s="212"/>
      <c r="D448" s="212"/>
      <c r="E448" s="212"/>
      <c r="F448" s="212"/>
      <c r="G448" s="212"/>
      <c r="H448" s="212"/>
      <c r="I448" s="212"/>
      <c r="J448" s="212"/>
      <c r="K448" s="212"/>
    </row>
    <row r="449" spans="1:11" s="54" customFormat="1" ht="33" customHeight="1">
      <c r="A449" s="212" t="s">
        <v>44</v>
      </c>
      <c r="B449" s="212"/>
      <c r="C449" s="212"/>
      <c r="D449" s="212"/>
      <c r="E449" s="212"/>
      <c r="F449" s="212"/>
      <c r="G449" s="212"/>
      <c r="H449" s="212"/>
      <c r="I449" s="212"/>
      <c r="J449" s="212"/>
      <c r="K449" s="212"/>
    </row>
    <row r="450" spans="1:11" s="54" customFormat="1" ht="33" customHeight="1">
      <c r="A450" s="217" t="s">
        <v>3</v>
      </c>
      <c r="B450" s="217"/>
      <c r="C450" s="217"/>
      <c r="D450" s="217"/>
      <c r="E450" s="217"/>
      <c r="F450" s="217"/>
      <c r="G450" s="217"/>
      <c r="H450" s="217"/>
      <c r="I450" s="217"/>
      <c r="J450" s="217"/>
      <c r="K450" s="217"/>
    </row>
    <row r="451" spans="1:11" ht="33" customHeight="1">
      <c r="A451" s="218" t="s">
        <v>54</v>
      </c>
      <c r="B451" s="219"/>
      <c r="C451" s="55"/>
      <c r="D451" s="218" t="s">
        <v>47</v>
      </c>
      <c r="E451" s="224"/>
      <c r="F451" s="219"/>
      <c r="G451" s="226" t="s">
        <v>55</v>
      </c>
      <c r="H451" s="227"/>
      <c r="I451" s="228"/>
      <c r="J451" s="226" t="s">
        <v>56</v>
      </c>
      <c r="K451" s="219"/>
    </row>
    <row r="452" spans="1:11" ht="33" customHeight="1">
      <c r="A452" s="220"/>
      <c r="B452" s="221"/>
      <c r="C452" s="56" t="s">
        <v>5</v>
      </c>
      <c r="D452" s="222"/>
      <c r="E452" s="225"/>
      <c r="F452" s="223"/>
      <c r="G452" s="229"/>
      <c r="H452" s="230"/>
      <c r="I452" s="231"/>
      <c r="J452" s="222"/>
      <c r="K452" s="223"/>
    </row>
    <row r="453" spans="1:11" ht="33" customHeight="1">
      <c r="A453" s="220"/>
      <c r="B453" s="221"/>
      <c r="C453" s="56" t="s">
        <v>6</v>
      </c>
      <c r="D453" s="232" t="s">
        <v>7</v>
      </c>
      <c r="E453" s="232" t="s">
        <v>8</v>
      </c>
      <c r="F453" s="56" t="s">
        <v>9</v>
      </c>
      <c r="G453" s="232" t="s">
        <v>7</v>
      </c>
      <c r="H453" s="232" t="s">
        <v>8</v>
      </c>
      <c r="I453" s="56" t="s">
        <v>9</v>
      </c>
      <c r="J453" s="56" t="s">
        <v>10</v>
      </c>
      <c r="K453" s="56" t="s">
        <v>11</v>
      </c>
    </row>
    <row r="454" spans="1:11" ht="33" customHeight="1">
      <c r="A454" s="222"/>
      <c r="B454" s="223"/>
      <c r="C454" s="57"/>
      <c r="D454" s="233"/>
      <c r="E454" s="233"/>
      <c r="F454" s="56" t="s">
        <v>12</v>
      </c>
      <c r="G454" s="233"/>
      <c r="H454" s="233"/>
      <c r="I454" s="56" t="s">
        <v>12</v>
      </c>
      <c r="J454" s="56" t="s">
        <v>13</v>
      </c>
      <c r="K454" s="56" t="s">
        <v>13</v>
      </c>
    </row>
    <row r="455" spans="1:11" ht="33" customHeight="1">
      <c r="A455" s="214">
        <v>1</v>
      </c>
      <c r="B455" s="215"/>
      <c r="C455" s="58">
        <v>2</v>
      </c>
      <c r="D455" s="58">
        <v>3</v>
      </c>
      <c r="E455" s="58">
        <v>4</v>
      </c>
      <c r="F455" s="58">
        <v>5</v>
      </c>
      <c r="G455" s="58">
        <v>6</v>
      </c>
      <c r="H455" s="58">
        <v>7</v>
      </c>
      <c r="I455" s="58">
        <v>8</v>
      </c>
      <c r="J455" s="59" t="s">
        <v>14</v>
      </c>
      <c r="K455" s="59" t="s">
        <v>15</v>
      </c>
    </row>
    <row r="456" spans="1:11" ht="33" customHeight="1">
      <c r="A456" s="61">
        <v>1</v>
      </c>
      <c r="B456" s="55"/>
      <c r="C456" s="109" t="s">
        <v>90</v>
      </c>
      <c r="D456" s="114"/>
      <c r="E456" s="14"/>
      <c r="F456" s="114"/>
      <c r="G456" s="114"/>
      <c r="H456" s="114"/>
      <c r="I456" s="128"/>
      <c r="J456" s="115"/>
      <c r="K456" s="115"/>
    </row>
    <row r="457" spans="1:11" ht="33" customHeight="1">
      <c r="A457" s="67"/>
      <c r="B457" s="56"/>
      <c r="C457" s="109" t="s">
        <v>108</v>
      </c>
      <c r="D457" s="114"/>
      <c r="E457" s="14"/>
      <c r="F457" s="114"/>
      <c r="G457" s="114"/>
      <c r="H457" s="114"/>
      <c r="I457" s="114"/>
      <c r="J457" s="115"/>
      <c r="K457" s="115"/>
    </row>
    <row r="458" spans="1:11" ht="33" customHeight="1">
      <c r="A458" s="71"/>
      <c r="B458" s="72"/>
      <c r="C458" s="62" t="s">
        <v>100</v>
      </c>
      <c r="D458" s="114"/>
      <c r="E458" s="114"/>
      <c r="F458" s="114"/>
      <c r="G458" s="114"/>
      <c r="H458" s="114"/>
      <c r="I458" s="114"/>
      <c r="J458" s="115"/>
      <c r="K458" s="115"/>
    </row>
    <row r="459" spans="1:11" ht="33" customHeight="1">
      <c r="A459" s="71"/>
      <c r="B459" s="72"/>
      <c r="C459" s="62" t="s">
        <v>101</v>
      </c>
      <c r="D459" s="114"/>
      <c r="E459" s="114"/>
      <c r="F459" s="114"/>
      <c r="G459" s="114"/>
      <c r="H459" s="114"/>
      <c r="I459" s="128"/>
      <c r="J459" s="115"/>
      <c r="K459" s="115"/>
    </row>
    <row r="460" spans="1:11" ht="33" customHeight="1">
      <c r="A460" s="71"/>
      <c r="B460" s="72">
        <v>1</v>
      </c>
      <c r="C460" s="62" t="s">
        <v>67</v>
      </c>
      <c r="D460" s="95">
        <f aca="true" t="shared" si="24" ref="D460:E464">D499+D539+D578</f>
        <v>160775.05000000002</v>
      </c>
      <c r="E460" s="95">
        <f t="shared" si="24"/>
        <v>144025.65600000002</v>
      </c>
      <c r="F460" s="150">
        <f>D460-E460</f>
        <v>16749.394</v>
      </c>
      <c r="G460" s="95">
        <f aca="true" t="shared" si="25" ref="G460:H462">G499+G539+G578</f>
        <v>173046.82400000002</v>
      </c>
      <c r="H460" s="95">
        <f t="shared" si="25"/>
        <v>139715.50999999998</v>
      </c>
      <c r="I460" s="150">
        <f>G460-H460</f>
        <v>33331.31400000004</v>
      </c>
      <c r="J460" s="113">
        <f aca="true" t="shared" si="26" ref="J460:K462">G460/D460</f>
        <v>1.0763288458003901</v>
      </c>
      <c r="K460" s="113">
        <f t="shared" si="26"/>
        <v>0.9700737624135519</v>
      </c>
    </row>
    <row r="461" spans="1:11" ht="33" customHeight="1">
      <c r="A461" s="71"/>
      <c r="B461" s="72">
        <v>2</v>
      </c>
      <c r="C461" s="151" t="s">
        <v>70</v>
      </c>
      <c r="D461" s="95">
        <f t="shared" si="24"/>
        <v>472878.42</v>
      </c>
      <c r="E461" s="95">
        <f t="shared" si="24"/>
        <v>425715.691</v>
      </c>
      <c r="F461" s="150">
        <f>D461-E461</f>
        <v>47162.72899999999</v>
      </c>
      <c r="G461" s="95">
        <f t="shared" si="25"/>
        <v>464980.99299999996</v>
      </c>
      <c r="H461" s="95">
        <f t="shared" si="25"/>
        <v>412582.624</v>
      </c>
      <c r="I461" s="150">
        <f>G461-H461</f>
        <v>52398.36899999995</v>
      </c>
      <c r="J461" s="113">
        <f t="shared" si="26"/>
        <v>0.9832992442327987</v>
      </c>
      <c r="K461" s="113">
        <f t="shared" si="26"/>
        <v>0.9691506155924143</v>
      </c>
    </row>
    <row r="462" spans="1:11" ht="33" customHeight="1">
      <c r="A462" s="71"/>
      <c r="B462" s="72"/>
      <c r="C462" s="57" t="s">
        <v>109</v>
      </c>
      <c r="D462" s="84">
        <f t="shared" si="24"/>
        <v>325045.387</v>
      </c>
      <c r="E462" s="84">
        <f t="shared" si="24"/>
        <v>299678.81299999997</v>
      </c>
      <c r="F462" s="147">
        <f>F501+F541+F580</f>
        <v>25366.574</v>
      </c>
      <c r="G462" s="84">
        <f t="shared" si="25"/>
        <v>331753.052</v>
      </c>
      <c r="H462" s="84">
        <f t="shared" si="25"/>
        <v>290191.488</v>
      </c>
      <c r="I462" s="147">
        <f>I501+I541+I580</f>
        <v>41561.564000000006</v>
      </c>
      <c r="J462" s="152">
        <f t="shared" si="26"/>
        <v>1.0206360873535487</v>
      </c>
      <c r="K462" s="152">
        <f t="shared" si="26"/>
        <v>0.9683416892071047</v>
      </c>
    </row>
    <row r="463" spans="1:11" ht="33" customHeight="1">
      <c r="A463" s="71"/>
      <c r="B463" s="72"/>
      <c r="C463" s="57" t="s">
        <v>110</v>
      </c>
      <c r="D463" s="84">
        <f t="shared" si="24"/>
        <v>0</v>
      </c>
      <c r="E463" s="84">
        <f t="shared" si="24"/>
        <v>0</v>
      </c>
      <c r="F463" s="125">
        <f>D463-E463</f>
        <v>0</v>
      </c>
      <c r="G463" s="84">
        <f>G581+G542+G502</f>
        <v>0</v>
      </c>
      <c r="H463" s="84">
        <f>H581+H542+H502</f>
        <v>0</v>
      </c>
      <c r="I463" s="153">
        <f>G463-H463</f>
        <v>0</v>
      </c>
      <c r="J463" s="115"/>
      <c r="K463" s="115"/>
    </row>
    <row r="464" spans="1:11" ht="33" customHeight="1">
      <c r="A464" s="71"/>
      <c r="B464" s="72"/>
      <c r="C464" s="57" t="s">
        <v>111</v>
      </c>
      <c r="D464" s="84">
        <f t="shared" si="24"/>
        <v>147833.033</v>
      </c>
      <c r="E464" s="84">
        <f t="shared" si="24"/>
        <v>126036.878</v>
      </c>
      <c r="F464" s="147">
        <f>D464-E464</f>
        <v>21796.155</v>
      </c>
      <c r="G464" s="84">
        <f>G503+G543+G582</f>
        <v>133227.941</v>
      </c>
      <c r="H464" s="84">
        <f>H503+H543+H582</f>
        <v>122391.136</v>
      </c>
      <c r="I464" s="147">
        <f>G464-H464</f>
        <v>10836.804999999993</v>
      </c>
      <c r="J464" s="115">
        <f>G464/D464</f>
        <v>0.9012054903859004</v>
      </c>
      <c r="K464" s="115">
        <f>H464/E464</f>
        <v>0.9710740058159804</v>
      </c>
    </row>
    <row r="465" spans="1:11" ht="33" customHeight="1">
      <c r="A465" s="71"/>
      <c r="B465" s="72"/>
      <c r="C465" s="57" t="s">
        <v>112</v>
      </c>
      <c r="D465" s="114"/>
      <c r="E465" s="114"/>
      <c r="F465" s="114"/>
      <c r="G465" s="114"/>
      <c r="H465" s="114"/>
      <c r="I465" s="96"/>
      <c r="J465" s="115"/>
      <c r="K465" s="115"/>
    </row>
    <row r="466" spans="1:11" ht="33" customHeight="1">
      <c r="A466" s="71"/>
      <c r="B466" s="72"/>
      <c r="C466" s="57"/>
      <c r="D466" s="114"/>
      <c r="E466" s="114"/>
      <c r="F466" s="114"/>
      <c r="G466" s="114"/>
      <c r="H466" s="114"/>
      <c r="I466" s="114"/>
      <c r="J466" s="115"/>
      <c r="K466" s="115"/>
    </row>
    <row r="467" spans="1:11" ht="33" customHeight="1">
      <c r="A467" s="71"/>
      <c r="B467" s="72"/>
      <c r="C467" s="57"/>
      <c r="D467" s="114"/>
      <c r="E467" s="114"/>
      <c r="F467" s="114"/>
      <c r="G467" s="114"/>
      <c r="H467" s="114"/>
      <c r="I467" s="114"/>
      <c r="J467" s="115"/>
      <c r="K467" s="115"/>
    </row>
    <row r="468" spans="1:11" ht="33" customHeight="1">
      <c r="A468" s="71"/>
      <c r="B468" s="72"/>
      <c r="C468" s="57"/>
      <c r="D468" s="114"/>
      <c r="E468" s="114"/>
      <c r="F468" s="114"/>
      <c r="G468" s="114"/>
      <c r="H468" s="114"/>
      <c r="I468" s="114"/>
      <c r="J468" s="115"/>
      <c r="K468" s="115"/>
    </row>
    <row r="469" spans="1:11" ht="33" customHeight="1">
      <c r="A469" s="71"/>
      <c r="B469" s="72"/>
      <c r="C469" s="57"/>
      <c r="D469" s="114"/>
      <c r="E469" s="114"/>
      <c r="F469" s="114"/>
      <c r="G469" s="114"/>
      <c r="H469" s="114"/>
      <c r="I469" s="114"/>
      <c r="J469" s="115"/>
      <c r="K469" s="115"/>
    </row>
    <row r="470" spans="1:11" ht="33" customHeight="1">
      <c r="A470" s="71"/>
      <c r="B470" s="72"/>
      <c r="C470" s="57"/>
      <c r="D470" s="114"/>
      <c r="E470" s="114"/>
      <c r="F470" s="128"/>
      <c r="G470" s="114"/>
      <c r="H470" s="114"/>
      <c r="I470" s="128"/>
      <c r="J470" s="115"/>
      <c r="K470" s="115"/>
    </row>
    <row r="471" spans="1:11" ht="33" customHeight="1">
      <c r="A471" s="71"/>
      <c r="B471" s="72"/>
      <c r="C471" s="57"/>
      <c r="D471" s="114"/>
      <c r="E471" s="114"/>
      <c r="F471" s="128"/>
      <c r="G471" s="114"/>
      <c r="H471" s="114"/>
      <c r="I471" s="128"/>
      <c r="J471" s="115"/>
      <c r="K471" s="115"/>
    </row>
    <row r="472" spans="1:11" ht="33" customHeight="1">
      <c r="A472" s="71"/>
      <c r="B472" s="72"/>
      <c r="C472" s="57"/>
      <c r="D472" s="114"/>
      <c r="E472" s="114"/>
      <c r="F472" s="114"/>
      <c r="G472" s="114"/>
      <c r="H472" s="114"/>
      <c r="I472" s="114"/>
      <c r="J472" s="115"/>
      <c r="K472" s="115"/>
    </row>
    <row r="473" spans="1:11" ht="33" customHeight="1">
      <c r="A473" s="71"/>
      <c r="B473" s="72"/>
      <c r="C473" s="57"/>
      <c r="D473" s="114"/>
      <c r="E473" s="114"/>
      <c r="F473" s="114"/>
      <c r="G473" s="114"/>
      <c r="H473" s="114"/>
      <c r="I473" s="114"/>
      <c r="J473" s="115"/>
      <c r="K473" s="115"/>
    </row>
    <row r="474" spans="1:11" ht="33" customHeight="1">
      <c r="A474" s="71"/>
      <c r="B474" s="72"/>
      <c r="C474" s="154"/>
      <c r="D474" s="114"/>
      <c r="E474" s="114"/>
      <c r="F474" s="114"/>
      <c r="G474" s="114"/>
      <c r="H474" s="114"/>
      <c r="I474" s="114"/>
      <c r="J474" s="115"/>
      <c r="K474" s="115"/>
    </row>
    <row r="475" spans="1:11" ht="33" customHeight="1">
      <c r="A475" s="71"/>
      <c r="B475" s="72"/>
      <c r="C475" s="57"/>
      <c r="D475" s="114"/>
      <c r="E475" s="114"/>
      <c r="F475" s="114"/>
      <c r="G475" s="114"/>
      <c r="H475" s="114"/>
      <c r="I475" s="114"/>
      <c r="J475" s="115"/>
      <c r="K475" s="115"/>
    </row>
    <row r="476" spans="1:11" ht="33" customHeight="1">
      <c r="A476" s="71"/>
      <c r="B476" s="72"/>
      <c r="C476" s="57"/>
      <c r="D476" s="114"/>
      <c r="E476" s="114"/>
      <c r="F476" s="114"/>
      <c r="G476" s="114"/>
      <c r="H476" s="114"/>
      <c r="I476" s="114"/>
      <c r="J476" s="115"/>
      <c r="K476" s="115"/>
    </row>
    <row r="477" spans="1:11" ht="33" customHeight="1">
      <c r="A477" s="71"/>
      <c r="B477" s="57"/>
      <c r="C477" s="57"/>
      <c r="D477" s="114"/>
      <c r="E477" s="114"/>
      <c r="F477" s="114"/>
      <c r="G477" s="114"/>
      <c r="H477" s="114"/>
      <c r="I477" s="114"/>
      <c r="J477" s="115"/>
      <c r="K477" s="115"/>
    </row>
    <row r="478" spans="1:11" ht="33" customHeight="1">
      <c r="A478" s="71"/>
      <c r="B478" s="57"/>
      <c r="C478" s="57"/>
      <c r="D478" s="114"/>
      <c r="E478" s="114"/>
      <c r="F478" s="114"/>
      <c r="G478" s="114"/>
      <c r="H478" s="114"/>
      <c r="I478" s="114"/>
      <c r="J478" s="115"/>
      <c r="K478" s="115"/>
    </row>
    <row r="479" spans="1:11" ht="33" customHeight="1">
      <c r="A479" s="71"/>
      <c r="B479" s="57"/>
      <c r="C479" s="57"/>
      <c r="D479" s="114"/>
      <c r="E479" s="114"/>
      <c r="F479" s="114"/>
      <c r="G479" s="114"/>
      <c r="H479" s="114"/>
      <c r="I479" s="114"/>
      <c r="J479" s="115"/>
      <c r="K479" s="115"/>
    </row>
    <row r="480" spans="1:11" ht="33" customHeight="1">
      <c r="A480" s="71"/>
      <c r="B480" s="57"/>
      <c r="C480" s="57"/>
      <c r="D480" s="114"/>
      <c r="E480" s="114"/>
      <c r="F480" s="114"/>
      <c r="G480" s="114"/>
      <c r="H480" s="114"/>
      <c r="I480" s="114"/>
      <c r="J480" s="115"/>
      <c r="K480" s="115"/>
    </row>
    <row r="481" spans="1:11" ht="33" customHeight="1">
      <c r="A481" s="71"/>
      <c r="B481" s="57"/>
      <c r="C481" s="57"/>
      <c r="D481" s="114"/>
      <c r="E481" s="114"/>
      <c r="F481" s="114"/>
      <c r="G481" s="114"/>
      <c r="H481" s="114"/>
      <c r="I481" s="114"/>
      <c r="J481" s="115"/>
      <c r="K481" s="115"/>
    </row>
    <row r="482" spans="1:11" ht="33" customHeight="1">
      <c r="A482" s="117"/>
      <c r="B482" s="75"/>
      <c r="C482" s="118" t="s">
        <v>33</v>
      </c>
      <c r="D482" s="100">
        <f>D460+D461</f>
        <v>633653.47</v>
      </c>
      <c r="E482" s="100">
        <f>E460+E461</f>
        <v>569741.3470000001</v>
      </c>
      <c r="F482" s="119">
        <f>D482-E482</f>
        <v>63912.122999999905</v>
      </c>
      <c r="G482" s="100">
        <f>G460+G461</f>
        <v>638027.817</v>
      </c>
      <c r="H482" s="100">
        <f>H460+H461</f>
        <v>552298.134</v>
      </c>
      <c r="I482" s="119">
        <f>G482-H482</f>
        <v>85729.68300000008</v>
      </c>
      <c r="J482" s="120">
        <f>G482/D482</f>
        <v>1.0069033741739</v>
      </c>
      <c r="K482" s="120">
        <f>H482/E482</f>
        <v>0.9693839790777901</v>
      </c>
    </row>
    <row r="483" spans="1:11" s="54" customFormat="1" ht="33" customHeight="1">
      <c r="A483" s="235"/>
      <c r="B483" s="235"/>
      <c r="C483" s="235"/>
      <c r="D483" s="235"/>
      <c r="E483" s="235"/>
      <c r="F483" s="235"/>
      <c r="G483" s="235"/>
      <c r="H483" s="235"/>
      <c r="I483" s="235"/>
      <c r="J483" s="235"/>
      <c r="K483" s="235"/>
    </row>
    <row r="484" spans="1:11" s="54" customFormat="1" ht="33" customHeight="1">
      <c r="A484" s="212"/>
      <c r="B484" s="212"/>
      <c r="C484" s="212"/>
      <c r="D484" s="212"/>
      <c r="E484" s="212"/>
      <c r="F484" s="212"/>
      <c r="G484" s="212"/>
      <c r="H484" s="212"/>
      <c r="I484" s="212"/>
      <c r="J484" s="212"/>
      <c r="K484" s="212"/>
    </row>
    <row r="485" spans="1:11" s="54" customFormat="1" ht="33" customHeight="1">
      <c r="A485" s="243" t="s">
        <v>113</v>
      </c>
      <c r="B485" s="243"/>
      <c r="C485" s="243"/>
      <c r="D485" s="243"/>
      <c r="E485" s="243"/>
      <c r="F485" s="243"/>
      <c r="G485" s="243"/>
      <c r="H485" s="243"/>
      <c r="I485" s="243"/>
      <c r="J485" s="243"/>
      <c r="K485" s="243"/>
    </row>
    <row r="486" spans="1:11" s="54" customFormat="1" ht="33" customHeight="1">
      <c r="A486" s="212" t="s">
        <v>52</v>
      </c>
      <c r="B486" s="212"/>
      <c r="C486" s="212"/>
      <c r="D486" s="212"/>
      <c r="E486" s="212"/>
      <c r="F486" s="212"/>
      <c r="G486" s="212"/>
      <c r="H486" s="212"/>
      <c r="I486" s="212"/>
      <c r="J486" s="212"/>
      <c r="K486" s="212"/>
    </row>
    <row r="487" spans="1:11" s="54" customFormat="1" ht="33" customHeight="1">
      <c r="A487" s="244" t="s">
        <v>107</v>
      </c>
      <c r="B487" s="244"/>
      <c r="C487" s="244"/>
      <c r="D487" s="244"/>
      <c r="E487" s="244"/>
      <c r="F487" s="244"/>
      <c r="G487" s="244"/>
      <c r="H487" s="244"/>
      <c r="I487" s="244"/>
      <c r="J487" s="244"/>
      <c r="K487" s="244"/>
    </row>
    <row r="488" spans="1:11" s="54" customFormat="1" ht="33" customHeight="1">
      <c r="A488" s="212" t="s">
        <v>2</v>
      </c>
      <c r="B488" s="212"/>
      <c r="C488" s="212"/>
      <c r="D488" s="212"/>
      <c r="E488" s="212"/>
      <c r="F488" s="212"/>
      <c r="G488" s="212"/>
      <c r="H488" s="212"/>
      <c r="I488" s="212"/>
      <c r="J488" s="212"/>
      <c r="K488" s="212"/>
    </row>
    <row r="489" spans="1:11" s="54" customFormat="1" ht="33" customHeight="1">
      <c r="A489" s="217" t="s">
        <v>3</v>
      </c>
      <c r="B489" s="217"/>
      <c r="C489" s="217"/>
      <c r="D489" s="217"/>
      <c r="E489" s="217"/>
      <c r="F489" s="217"/>
      <c r="G489" s="217"/>
      <c r="H489" s="217"/>
      <c r="I489" s="217"/>
      <c r="J489" s="217"/>
      <c r="K489" s="217"/>
    </row>
    <row r="490" spans="1:11" ht="33" customHeight="1">
      <c r="A490" s="218" t="s">
        <v>54</v>
      </c>
      <c r="B490" s="219"/>
      <c r="C490" s="55"/>
      <c r="D490" s="218" t="s">
        <v>47</v>
      </c>
      <c r="E490" s="224"/>
      <c r="F490" s="219"/>
      <c r="G490" s="226" t="s">
        <v>55</v>
      </c>
      <c r="H490" s="227"/>
      <c r="I490" s="228"/>
      <c r="J490" s="226" t="s">
        <v>56</v>
      </c>
      <c r="K490" s="219"/>
    </row>
    <row r="491" spans="1:11" ht="33" customHeight="1">
      <c r="A491" s="220"/>
      <c r="B491" s="221"/>
      <c r="C491" s="56" t="s">
        <v>5</v>
      </c>
      <c r="D491" s="222"/>
      <c r="E491" s="225"/>
      <c r="F491" s="223"/>
      <c r="G491" s="229"/>
      <c r="H491" s="230"/>
      <c r="I491" s="231"/>
      <c r="J491" s="222"/>
      <c r="K491" s="223"/>
    </row>
    <row r="492" spans="1:11" ht="33" customHeight="1">
      <c r="A492" s="220"/>
      <c r="B492" s="221"/>
      <c r="C492" s="56" t="s">
        <v>6</v>
      </c>
      <c r="D492" s="232" t="s">
        <v>7</v>
      </c>
      <c r="E492" s="232" t="s">
        <v>8</v>
      </c>
      <c r="F492" s="56" t="s">
        <v>9</v>
      </c>
      <c r="G492" s="232" t="s">
        <v>7</v>
      </c>
      <c r="H492" s="232" t="s">
        <v>8</v>
      </c>
      <c r="I492" s="56" t="s">
        <v>9</v>
      </c>
      <c r="J492" s="56" t="s">
        <v>10</v>
      </c>
      <c r="K492" s="56" t="s">
        <v>11</v>
      </c>
    </row>
    <row r="493" spans="1:11" ht="33" customHeight="1">
      <c r="A493" s="222"/>
      <c r="B493" s="223"/>
      <c r="C493" s="57"/>
      <c r="D493" s="233"/>
      <c r="E493" s="233"/>
      <c r="F493" s="56" t="s">
        <v>12</v>
      </c>
      <c r="G493" s="233"/>
      <c r="H493" s="233"/>
      <c r="I493" s="56" t="s">
        <v>12</v>
      </c>
      <c r="J493" s="56" t="s">
        <v>13</v>
      </c>
      <c r="K493" s="56" t="s">
        <v>13</v>
      </c>
    </row>
    <row r="494" spans="1:11" ht="33" customHeight="1">
      <c r="A494" s="214">
        <v>1</v>
      </c>
      <c r="B494" s="215"/>
      <c r="C494" s="58">
        <v>2</v>
      </c>
      <c r="D494" s="58">
        <v>3</v>
      </c>
      <c r="E494" s="58">
        <v>4</v>
      </c>
      <c r="F494" s="58">
        <v>5</v>
      </c>
      <c r="G494" s="58">
        <v>6</v>
      </c>
      <c r="H494" s="58">
        <v>7</v>
      </c>
      <c r="I494" s="58">
        <v>8</v>
      </c>
      <c r="J494" s="59" t="s">
        <v>14</v>
      </c>
      <c r="K494" s="59" t="s">
        <v>15</v>
      </c>
    </row>
    <row r="495" spans="1:11" ht="33" customHeight="1">
      <c r="A495" s="61">
        <v>2</v>
      </c>
      <c r="B495" s="55"/>
      <c r="C495" s="109" t="s">
        <v>90</v>
      </c>
      <c r="D495" s="114"/>
      <c r="E495" s="14"/>
      <c r="F495" s="114"/>
      <c r="G495" s="114"/>
      <c r="H495" s="114"/>
      <c r="I495" s="128"/>
      <c r="J495" s="115"/>
      <c r="K495" s="115"/>
    </row>
    <row r="496" spans="1:11" ht="33" customHeight="1">
      <c r="A496" s="67"/>
      <c r="B496" s="56"/>
      <c r="C496" s="109" t="s">
        <v>108</v>
      </c>
      <c r="D496" s="114"/>
      <c r="E496" s="14"/>
      <c r="F496" s="114"/>
      <c r="G496" s="114"/>
      <c r="H496" s="114"/>
      <c r="I496" s="114"/>
      <c r="J496" s="115"/>
      <c r="K496" s="115"/>
    </row>
    <row r="497" spans="1:11" ht="33" customHeight="1">
      <c r="A497" s="71"/>
      <c r="B497" s="72"/>
      <c r="C497" s="62" t="s">
        <v>100</v>
      </c>
      <c r="D497" s="114"/>
      <c r="E497" s="14"/>
      <c r="F497" s="114">
        <f>D497-E497</f>
        <v>0</v>
      </c>
      <c r="G497" s="114"/>
      <c r="H497" s="14"/>
      <c r="I497" s="114">
        <f>G497-H497</f>
        <v>0</v>
      </c>
      <c r="J497" s="115"/>
      <c r="K497" s="115"/>
    </row>
    <row r="498" spans="1:11" ht="33" customHeight="1">
      <c r="A498" s="71"/>
      <c r="B498" s="72"/>
      <c r="C498" s="62" t="s">
        <v>101</v>
      </c>
      <c r="D498" s="114"/>
      <c r="E498" s="14"/>
      <c r="F498" s="114">
        <f>D498-E498</f>
        <v>0</v>
      </c>
      <c r="G498" s="114"/>
      <c r="H498" s="114"/>
      <c r="I498" s="128"/>
      <c r="J498" s="115"/>
      <c r="K498" s="115"/>
    </row>
    <row r="499" spans="1:11" ht="33" customHeight="1">
      <c r="A499" s="71"/>
      <c r="B499" s="72">
        <v>1</v>
      </c>
      <c r="C499" s="127" t="s">
        <v>67</v>
      </c>
      <c r="D499" s="155">
        <v>124926.099</v>
      </c>
      <c r="E499" s="155">
        <v>94301.963</v>
      </c>
      <c r="F499" s="156">
        <f>D499-E499</f>
        <v>30624.136</v>
      </c>
      <c r="G499" s="124">
        <v>125493.691</v>
      </c>
      <c r="H499" s="95">
        <v>82382.067</v>
      </c>
      <c r="I499" s="156">
        <f>G499-H499</f>
        <v>43111.62400000001</v>
      </c>
      <c r="J499" s="113">
        <f aca="true" t="shared" si="27" ref="J499:K501">G499/D499</f>
        <v>1.0045434221074974</v>
      </c>
      <c r="K499" s="113">
        <f t="shared" si="27"/>
        <v>0.8735986439646012</v>
      </c>
    </row>
    <row r="500" spans="1:11" ht="33" customHeight="1">
      <c r="A500" s="71"/>
      <c r="B500" s="72">
        <v>2</v>
      </c>
      <c r="C500" s="151" t="s">
        <v>70</v>
      </c>
      <c r="D500" s="157">
        <f aca="true" t="shared" si="28" ref="D500:I500">D501+D503</f>
        <v>455130.709</v>
      </c>
      <c r="E500" s="157">
        <f t="shared" si="28"/>
        <v>389581.97099999996</v>
      </c>
      <c r="F500" s="156">
        <f t="shared" si="28"/>
        <v>65548.738</v>
      </c>
      <c r="G500" s="158">
        <f t="shared" si="28"/>
        <v>453040.246</v>
      </c>
      <c r="H500" s="158">
        <f t="shared" si="28"/>
        <v>387982.273</v>
      </c>
      <c r="I500" s="156">
        <f t="shared" si="28"/>
        <v>65057.973</v>
      </c>
      <c r="J500" s="113">
        <f t="shared" si="27"/>
        <v>0.9954068952969728</v>
      </c>
      <c r="K500" s="113">
        <f t="shared" si="27"/>
        <v>0.9958938089565752</v>
      </c>
    </row>
    <row r="501" spans="1:11" ht="33" customHeight="1">
      <c r="A501" s="71"/>
      <c r="B501" s="72"/>
      <c r="C501" s="57" t="s">
        <v>109</v>
      </c>
      <c r="D501" s="82">
        <v>311711.296</v>
      </c>
      <c r="E501" s="82">
        <v>272477.97</v>
      </c>
      <c r="F501" s="89">
        <f>D501-E501</f>
        <v>39233.326</v>
      </c>
      <c r="G501" s="125">
        <v>322045.456</v>
      </c>
      <c r="H501" s="84">
        <v>271595.071</v>
      </c>
      <c r="I501" s="89">
        <f>G501-H501</f>
        <v>50450.38500000001</v>
      </c>
      <c r="J501" s="115">
        <f t="shared" si="27"/>
        <v>1.0331529852546635</v>
      </c>
      <c r="K501" s="115">
        <f t="shared" si="27"/>
        <v>0.996759741714165</v>
      </c>
    </row>
    <row r="502" spans="1:11" ht="33" customHeight="1">
      <c r="A502" s="71"/>
      <c r="B502" s="72"/>
      <c r="C502" s="57" t="s">
        <v>110</v>
      </c>
      <c r="D502" s="82"/>
      <c r="E502" s="82"/>
      <c r="F502" s="89">
        <f>D502-E502</f>
        <v>0</v>
      </c>
      <c r="G502" s="128"/>
      <c r="H502" s="114"/>
      <c r="I502" s="116">
        <f>G502-H502</f>
        <v>0</v>
      </c>
      <c r="J502" s="115"/>
      <c r="K502" s="115"/>
    </row>
    <row r="503" spans="1:11" ht="33" customHeight="1">
      <c r="A503" s="71"/>
      <c r="B503" s="72"/>
      <c r="C503" s="57" t="s">
        <v>111</v>
      </c>
      <c r="D503" s="82">
        <v>143419.413</v>
      </c>
      <c r="E503" s="82">
        <v>117104.001</v>
      </c>
      <c r="F503" s="89">
        <f>D503-E503</f>
        <v>26315.411999999997</v>
      </c>
      <c r="G503" s="125">
        <v>130994.79</v>
      </c>
      <c r="H503" s="84">
        <v>116387.202</v>
      </c>
      <c r="I503" s="89">
        <f>G503-H503</f>
        <v>14607.587999999989</v>
      </c>
      <c r="J503" s="115">
        <f>G503/D503</f>
        <v>0.913368610705442</v>
      </c>
      <c r="K503" s="115">
        <f>H503/E503</f>
        <v>0.9938789538027826</v>
      </c>
    </row>
    <row r="504" spans="1:11" ht="33" customHeight="1">
      <c r="A504" s="71"/>
      <c r="B504" s="72"/>
      <c r="C504" s="57" t="s">
        <v>110</v>
      </c>
      <c r="D504" s="159"/>
      <c r="E504" s="82"/>
      <c r="F504" s="128"/>
      <c r="G504" s="114"/>
      <c r="H504" s="114"/>
      <c r="I504" s="128"/>
      <c r="J504" s="115"/>
      <c r="K504" s="115"/>
    </row>
    <row r="505" spans="1:11" ht="33" customHeight="1">
      <c r="A505" s="71"/>
      <c r="B505" s="72"/>
      <c r="C505" s="57"/>
      <c r="D505" s="159"/>
      <c r="E505" s="159"/>
      <c r="F505" s="114"/>
      <c r="G505" s="114"/>
      <c r="H505" s="114"/>
      <c r="I505" s="114"/>
      <c r="J505" s="115"/>
      <c r="K505" s="115"/>
    </row>
    <row r="506" spans="1:11" ht="33" customHeight="1">
      <c r="A506" s="71"/>
      <c r="B506" s="72"/>
      <c r="C506" s="57"/>
      <c r="D506" s="159"/>
      <c r="E506" s="159"/>
      <c r="F506" s="128"/>
      <c r="G506" s="114"/>
      <c r="H506" s="114"/>
      <c r="I506" s="128"/>
      <c r="J506" s="115"/>
      <c r="K506" s="115"/>
    </row>
    <row r="507" spans="1:11" ht="33" customHeight="1">
      <c r="A507" s="71"/>
      <c r="B507" s="72"/>
      <c r="C507" s="74"/>
      <c r="D507" s="159"/>
      <c r="E507" s="159"/>
      <c r="F507" s="128"/>
      <c r="G507" s="114"/>
      <c r="H507" s="114"/>
      <c r="I507" s="114"/>
      <c r="J507" s="115"/>
      <c r="K507" s="115"/>
    </row>
    <row r="508" spans="1:11" ht="33" customHeight="1">
      <c r="A508" s="71"/>
      <c r="B508" s="72"/>
      <c r="C508" s="57"/>
      <c r="D508" s="159"/>
      <c r="E508" s="159"/>
      <c r="F508" s="128"/>
      <c r="G508" s="114"/>
      <c r="H508" s="114"/>
      <c r="I508" s="128"/>
      <c r="J508" s="115"/>
      <c r="K508" s="115"/>
    </row>
    <row r="509" spans="1:11" ht="33" customHeight="1">
      <c r="A509" s="71"/>
      <c r="B509" s="72"/>
      <c r="C509" s="57"/>
      <c r="D509" s="159"/>
      <c r="E509" s="159"/>
      <c r="F509" s="128"/>
      <c r="G509" s="114"/>
      <c r="H509" s="114"/>
      <c r="I509" s="128"/>
      <c r="J509" s="115"/>
      <c r="K509" s="115"/>
    </row>
    <row r="510" spans="1:11" ht="33" customHeight="1">
      <c r="A510" s="71"/>
      <c r="B510" s="72"/>
      <c r="C510" s="57"/>
      <c r="D510" s="159"/>
      <c r="E510" s="159"/>
      <c r="F510" s="128"/>
      <c r="G510" s="114"/>
      <c r="H510" s="114"/>
      <c r="I510" s="128"/>
      <c r="J510" s="115"/>
      <c r="K510" s="115"/>
    </row>
    <row r="511" spans="1:11" ht="33" customHeight="1">
      <c r="A511" s="71"/>
      <c r="B511" s="72"/>
      <c r="C511" s="57"/>
      <c r="D511" s="159"/>
      <c r="E511" s="159"/>
      <c r="F511" s="114"/>
      <c r="G511" s="114"/>
      <c r="H511" s="114"/>
      <c r="I511" s="114"/>
      <c r="J511" s="115"/>
      <c r="K511" s="115"/>
    </row>
    <row r="512" spans="1:11" ht="33" customHeight="1">
      <c r="A512" s="71"/>
      <c r="B512" s="72"/>
      <c r="C512" s="57"/>
      <c r="D512" s="159"/>
      <c r="E512" s="159"/>
      <c r="F512" s="114"/>
      <c r="G512" s="114"/>
      <c r="H512" s="114"/>
      <c r="I512" s="114"/>
      <c r="J512" s="115"/>
      <c r="K512" s="115"/>
    </row>
    <row r="513" spans="1:11" ht="33" customHeight="1">
      <c r="A513" s="71"/>
      <c r="B513" s="72"/>
      <c r="C513" s="57"/>
      <c r="D513" s="159"/>
      <c r="E513" s="159"/>
      <c r="F513" s="114"/>
      <c r="G513" s="114"/>
      <c r="H513" s="114"/>
      <c r="I513" s="114"/>
      <c r="J513" s="115"/>
      <c r="K513" s="115"/>
    </row>
    <row r="514" spans="1:11" ht="33" customHeight="1">
      <c r="A514" s="71"/>
      <c r="B514" s="72"/>
      <c r="C514" s="57"/>
      <c r="D514" s="159"/>
      <c r="E514" s="159"/>
      <c r="F514" s="114"/>
      <c r="G514" s="160"/>
      <c r="H514" s="160"/>
      <c r="I514" s="114"/>
      <c r="J514" s="115"/>
      <c r="K514" s="115"/>
    </row>
    <row r="515" spans="1:11" s="94" customFormat="1" ht="33" customHeight="1">
      <c r="A515" s="71"/>
      <c r="B515" s="72"/>
      <c r="C515" s="57"/>
      <c r="D515" s="159"/>
      <c r="E515" s="114"/>
      <c r="F515" s="114"/>
      <c r="G515" s="114"/>
      <c r="H515" s="114"/>
      <c r="I515" s="114"/>
      <c r="J515" s="115"/>
      <c r="K515" s="115"/>
    </row>
    <row r="516" spans="1:11" ht="33" customHeight="1">
      <c r="A516" s="71"/>
      <c r="B516" s="72"/>
      <c r="C516" s="57"/>
      <c r="D516" s="158"/>
      <c r="E516" s="114"/>
      <c r="F516" s="114"/>
      <c r="G516" s="114"/>
      <c r="H516" s="114"/>
      <c r="I516" s="114"/>
      <c r="J516" s="115"/>
      <c r="K516" s="115"/>
    </row>
    <row r="517" spans="1:11" ht="33" customHeight="1">
      <c r="A517" s="71"/>
      <c r="B517" s="72"/>
      <c r="C517" s="57"/>
      <c r="D517" s="114"/>
      <c r="E517" s="114"/>
      <c r="F517" s="114"/>
      <c r="G517" s="114"/>
      <c r="H517" s="114"/>
      <c r="I517" s="114"/>
      <c r="J517" s="115"/>
      <c r="K517" s="115"/>
    </row>
    <row r="518" spans="1:11" ht="33" customHeight="1">
      <c r="A518" s="71"/>
      <c r="B518" s="72"/>
      <c r="C518" s="57"/>
      <c r="D518" s="114"/>
      <c r="E518" s="114"/>
      <c r="F518" s="114"/>
      <c r="G518" s="114"/>
      <c r="H518" s="114"/>
      <c r="I518" s="114"/>
      <c r="J518" s="115"/>
      <c r="K518" s="115"/>
    </row>
    <row r="519" spans="1:11" ht="33" customHeight="1">
      <c r="A519" s="71"/>
      <c r="B519" s="57"/>
      <c r="C519" s="57"/>
      <c r="D519" s="114"/>
      <c r="E519" s="114"/>
      <c r="F519" s="114"/>
      <c r="G519" s="114"/>
      <c r="H519" s="114"/>
      <c r="I519" s="114"/>
      <c r="J519" s="115"/>
      <c r="K519" s="115"/>
    </row>
    <row r="520" spans="1:11" ht="33" customHeight="1">
      <c r="A520" s="71"/>
      <c r="B520" s="57"/>
      <c r="C520" s="57"/>
      <c r="D520" s="114"/>
      <c r="E520" s="114"/>
      <c r="F520" s="114"/>
      <c r="G520" s="114"/>
      <c r="H520" s="114"/>
      <c r="I520" s="114"/>
      <c r="J520" s="115"/>
      <c r="K520" s="115"/>
    </row>
    <row r="521" spans="1:11" ht="33" customHeight="1">
      <c r="A521" s="71"/>
      <c r="B521" s="57"/>
      <c r="C521" s="57"/>
      <c r="D521" s="114"/>
      <c r="E521" s="114"/>
      <c r="F521" s="114"/>
      <c r="G521" s="114"/>
      <c r="H521" s="114"/>
      <c r="I521" s="114"/>
      <c r="J521" s="115"/>
      <c r="K521" s="115"/>
    </row>
    <row r="522" spans="1:11" ht="33" customHeight="1">
      <c r="A522" s="117"/>
      <c r="B522" s="75"/>
      <c r="C522" s="118" t="s">
        <v>33</v>
      </c>
      <c r="D522" s="100">
        <f aca="true" t="shared" si="29" ref="D522:I522">D499+D500</f>
        <v>580056.808</v>
      </c>
      <c r="E522" s="100">
        <f t="shared" si="29"/>
        <v>483883.93399999995</v>
      </c>
      <c r="F522" s="161">
        <f t="shared" si="29"/>
        <v>96172.874</v>
      </c>
      <c r="G522" s="100">
        <f t="shared" si="29"/>
        <v>578533.937</v>
      </c>
      <c r="H522" s="100">
        <f t="shared" si="29"/>
        <v>470364.33999999997</v>
      </c>
      <c r="I522" s="119">
        <f t="shared" si="29"/>
        <v>108169.59700000001</v>
      </c>
      <c r="J522" s="120">
        <f>G522/D522</f>
        <v>0.9973746174874653</v>
      </c>
      <c r="K522" s="120">
        <f>H522/E522</f>
        <v>0.9720602544328327</v>
      </c>
    </row>
    <row r="523" spans="1:11" ht="33" customHeight="1">
      <c r="A523" s="235"/>
      <c r="B523" s="235"/>
      <c r="C523" s="235"/>
      <c r="D523" s="235"/>
      <c r="E523" s="235"/>
      <c r="F523" s="235"/>
      <c r="G523" s="235"/>
      <c r="H523" s="235"/>
      <c r="I523" s="235"/>
      <c r="J523" s="235"/>
      <c r="K523" s="235"/>
    </row>
    <row r="524" spans="1:11" ht="33" customHeight="1">
      <c r="A524" s="212"/>
      <c r="B524" s="212"/>
      <c r="C524" s="212"/>
      <c r="D524" s="212"/>
      <c r="E524" s="212"/>
      <c r="F524" s="212"/>
      <c r="G524" s="212"/>
      <c r="H524" s="212"/>
      <c r="I524" s="212"/>
      <c r="J524" s="212"/>
      <c r="K524" s="212"/>
    </row>
    <row r="525" spans="1:11" ht="33" customHeight="1">
      <c r="A525" s="243" t="s">
        <v>114</v>
      </c>
      <c r="B525" s="243"/>
      <c r="C525" s="243"/>
      <c r="D525" s="243"/>
      <c r="E525" s="243"/>
      <c r="F525" s="243"/>
      <c r="G525" s="243"/>
      <c r="H525" s="243"/>
      <c r="I525" s="243"/>
      <c r="J525" s="243"/>
      <c r="K525" s="243"/>
    </row>
    <row r="526" spans="1:11" ht="33" customHeight="1">
      <c r="A526" s="212" t="s">
        <v>52</v>
      </c>
      <c r="B526" s="212"/>
      <c r="C526" s="212"/>
      <c r="D526" s="212"/>
      <c r="E526" s="212"/>
      <c r="F526" s="212"/>
      <c r="G526" s="212"/>
      <c r="H526" s="212"/>
      <c r="I526" s="212"/>
      <c r="J526" s="212"/>
      <c r="K526" s="212"/>
    </row>
    <row r="527" spans="1:11" ht="33" customHeight="1">
      <c r="A527" s="212" t="s">
        <v>107</v>
      </c>
      <c r="B527" s="212"/>
      <c r="C527" s="212"/>
      <c r="D527" s="212"/>
      <c r="E527" s="212"/>
      <c r="F527" s="212"/>
      <c r="G527" s="212"/>
      <c r="H527" s="212"/>
      <c r="I527" s="212"/>
      <c r="J527" s="212"/>
      <c r="K527" s="212"/>
    </row>
    <row r="528" spans="1:11" ht="33" customHeight="1">
      <c r="A528" s="212" t="s">
        <v>36</v>
      </c>
      <c r="B528" s="212"/>
      <c r="C528" s="212"/>
      <c r="D528" s="212"/>
      <c r="E528" s="212"/>
      <c r="F528" s="212"/>
      <c r="G528" s="212"/>
      <c r="H528" s="212"/>
      <c r="I528" s="212"/>
      <c r="J528" s="212"/>
      <c r="K528" s="212"/>
    </row>
    <row r="529" spans="1:11" ht="33" customHeight="1">
      <c r="A529" s="217" t="s">
        <v>3</v>
      </c>
      <c r="B529" s="217"/>
      <c r="C529" s="217"/>
      <c r="D529" s="217"/>
      <c r="E529" s="217"/>
      <c r="F529" s="217"/>
      <c r="G529" s="217"/>
      <c r="H529" s="217"/>
      <c r="I529" s="217"/>
      <c r="J529" s="217"/>
      <c r="K529" s="217"/>
    </row>
    <row r="530" spans="1:11" ht="33" customHeight="1">
      <c r="A530" s="218" t="s">
        <v>54</v>
      </c>
      <c r="B530" s="219"/>
      <c r="C530" s="55"/>
      <c r="D530" s="218" t="s">
        <v>47</v>
      </c>
      <c r="E530" s="224"/>
      <c r="F530" s="219"/>
      <c r="G530" s="226" t="s">
        <v>55</v>
      </c>
      <c r="H530" s="227"/>
      <c r="I530" s="228"/>
      <c r="J530" s="226" t="s">
        <v>56</v>
      </c>
      <c r="K530" s="219"/>
    </row>
    <row r="531" spans="1:11" ht="33" customHeight="1">
      <c r="A531" s="220"/>
      <c r="B531" s="221"/>
      <c r="C531" s="56" t="s">
        <v>5</v>
      </c>
      <c r="D531" s="222"/>
      <c r="E531" s="225"/>
      <c r="F531" s="223"/>
      <c r="G531" s="229"/>
      <c r="H531" s="230"/>
      <c r="I531" s="231"/>
      <c r="J531" s="222"/>
      <c r="K531" s="223"/>
    </row>
    <row r="532" spans="1:11" ht="33" customHeight="1">
      <c r="A532" s="220"/>
      <c r="B532" s="221"/>
      <c r="C532" s="56" t="s">
        <v>6</v>
      </c>
      <c r="D532" s="232" t="s">
        <v>7</v>
      </c>
      <c r="E532" s="232" t="s">
        <v>8</v>
      </c>
      <c r="F532" s="56" t="s">
        <v>9</v>
      </c>
      <c r="G532" s="232" t="s">
        <v>7</v>
      </c>
      <c r="H532" s="232" t="s">
        <v>8</v>
      </c>
      <c r="I532" s="56" t="s">
        <v>9</v>
      </c>
      <c r="J532" s="56" t="s">
        <v>10</v>
      </c>
      <c r="K532" s="56" t="s">
        <v>11</v>
      </c>
    </row>
    <row r="533" spans="1:11" ht="33" customHeight="1">
      <c r="A533" s="222"/>
      <c r="B533" s="223"/>
      <c r="C533" s="57"/>
      <c r="D533" s="233"/>
      <c r="E533" s="233"/>
      <c r="F533" s="56" t="s">
        <v>12</v>
      </c>
      <c r="G533" s="233"/>
      <c r="H533" s="233"/>
      <c r="I533" s="56" t="s">
        <v>12</v>
      </c>
      <c r="J533" s="56" t="s">
        <v>13</v>
      </c>
      <c r="K533" s="56" t="s">
        <v>13</v>
      </c>
    </row>
    <row r="534" spans="1:11" ht="33" customHeight="1">
      <c r="A534" s="214">
        <v>1</v>
      </c>
      <c r="B534" s="215"/>
      <c r="C534" s="58">
        <v>2</v>
      </c>
      <c r="D534" s="58">
        <v>3</v>
      </c>
      <c r="E534" s="58">
        <v>4</v>
      </c>
      <c r="F534" s="58">
        <v>5</v>
      </c>
      <c r="G534" s="58">
        <v>6</v>
      </c>
      <c r="H534" s="58">
        <v>7</v>
      </c>
      <c r="I534" s="58">
        <v>8</v>
      </c>
      <c r="J534" s="59" t="s">
        <v>14</v>
      </c>
      <c r="K534" s="59" t="s">
        <v>15</v>
      </c>
    </row>
    <row r="535" spans="1:11" ht="33" customHeight="1">
      <c r="A535" s="61">
        <v>3</v>
      </c>
      <c r="B535" s="55"/>
      <c r="C535" s="109" t="s">
        <v>90</v>
      </c>
      <c r="D535" s="114"/>
      <c r="E535" s="14"/>
      <c r="F535" s="114"/>
      <c r="G535" s="114"/>
      <c r="H535" s="114"/>
      <c r="I535" s="128"/>
      <c r="J535" s="115"/>
      <c r="K535" s="115"/>
    </row>
    <row r="536" spans="1:11" ht="33" customHeight="1">
      <c r="A536" s="67"/>
      <c r="B536" s="56"/>
      <c r="C536" s="109" t="s">
        <v>108</v>
      </c>
      <c r="D536" s="114"/>
      <c r="E536" s="14"/>
      <c r="F536" s="114"/>
      <c r="G536" s="114"/>
      <c r="H536" s="114"/>
      <c r="I536" s="114"/>
      <c r="J536" s="115"/>
      <c r="K536" s="115"/>
    </row>
    <row r="537" spans="1:11" ht="33" customHeight="1">
      <c r="A537" s="71"/>
      <c r="B537" s="72"/>
      <c r="C537" s="62" t="s">
        <v>100</v>
      </c>
      <c r="D537" s="114"/>
      <c r="E537" s="14"/>
      <c r="F537" s="114">
        <f>D537-E537</f>
        <v>0</v>
      </c>
      <c r="G537" s="114"/>
      <c r="H537" s="14"/>
      <c r="I537" s="114">
        <f>G537-H537</f>
        <v>0</v>
      </c>
      <c r="J537" s="115"/>
      <c r="K537" s="115"/>
    </row>
    <row r="538" spans="1:11" ht="33" customHeight="1">
      <c r="A538" s="71"/>
      <c r="B538" s="72"/>
      <c r="C538" s="62" t="s">
        <v>101</v>
      </c>
      <c r="D538" s="114"/>
      <c r="E538" s="14"/>
      <c r="F538" s="114">
        <f>D538-E538</f>
        <v>0</v>
      </c>
      <c r="G538" s="114"/>
      <c r="H538" s="114"/>
      <c r="I538" s="128"/>
      <c r="J538" s="115"/>
      <c r="K538" s="115"/>
    </row>
    <row r="539" spans="1:11" ht="33" customHeight="1">
      <c r="A539" s="71"/>
      <c r="B539" s="72">
        <v>1</v>
      </c>
      <c r="C539" s="62" t="s">
        <v>67</v>
      </c>
      <c r="D539" s="155">
        <v>5116.221</v>
      </c>
      <c r="E539" s="155">
        <v>43644.071</v>
      </c>
      <c r="F539" s="158">
        <f>D539-E539</f>
        <v>-38527.850000000006</v>
      </c>
      <c r="G539" s="95">
        <v>9162.886</v>
      </c>
      <c r="H539" s="95">
        <v>39295.45</v>
      </c>
      <c r="I539" s="124">
        <f>G539-H539</f>
        <v>-30132.564</v>
      </c>
      <c r="J539" s="113">
        <f>G539/D539</f>
        <v>1.7909480454421343</v>
      </c>
      <c r="K539" s="113">
        <f>H539/E539</f>
        <v>0.9003617009054905</v>
      </c>
    </row>
    <row r="540" spans="1:11" ht="33" customHeight="1">
      <c r="A540" s="71"/>
      <c r="B540" s="72">
        <v>2</v>
      </c>
      <c r="C540" s="151" t="s">
        <v>70</v>
      </c>
      <c r="D540" s="157">
        <f>D541+D543</f>
        <v>0</v>
      </c>
      <c r="E540" s="157">
        <f>E541+E543</f>
        <v>36133.72</v>
      </c>
      <c r="F540" s="158">
        <f>F541+F543</f>
        <v>-36133.72</v>
      </c>
      <c r="G540" s="158">
        <f>G541+G543</f>
        <v>0</v>
      </c>
      <c r="H540" s="158">
        <f>H541+H543</f>
        <v>24600.351000000002</v>
      </c>
      <c r="I540" s="158">
        <f>I541+I543</f>
        <v>-24600.351000000002</v>
      </c>
      <c r="J540" s="113"/>
      <c r="K540" s="113">
        <f>H540/E540</f>
        <v>0.6808142366742201</v>
      </c>
    </row>
    <row r="541" spans="1:11" ht="33" customHeight="1">
      <c r="A541" s="71"/>
      <c r="B541" s="72"/>
      <c r="C541" s="57" t="s">
        <v>109</v>
      </c>
      <c r="D541" s="82"/>
      <c r="E541" s="82">
        <v>27200.843</v>
      </c>
      <c r="F541" s="125">
        <f>D541-E541</f>
        <v>-27200.843</v>
      </c>
      <c r="G541" s="84"/>
      <c r="H541" s="84">
        <v>18596.417</v>
      </c>
      <c r="I541" s="125">
        <f>G541-H541</f>
        <v>-18596.417</v>
      </c>
      <c r="J541" s="115"/>
      <c r="K541" s="115">
        <f>H541/E541</f>
        <v>0.6836706127085841</v>
      </c>
    </row>
    <row r="542" spans="1:11" ht="33" customHeight="1">
      <c r="A542" s="71"/>
      <c r="B542" s="72"/>
      <c r="C542" s="57" t="s">
        <v>110</v>
      </c>
      <c r="D542" s="82"/>
      <c r="E542" s="82"/>
      <c r="F542" s="125">
        <f>D542-E542</f>
        <v>0</v>
      </c>
      <c r="G542" s="84"/>
      <c r="H542" s="84"/>
      <c r="I542" s="125">
        <f>G542-H542</f>
        <v>0</v>
      </c>
      <c r="J542" s="115"/>
      <c r="K542" s="115"/>
    </row>
    <row r="543" spans="1:11" ht="33" customHeight="1">
      <c r="A543" s="71"/>
      <c r="B543" s="72"/>
      <c r="C543" s="57" t="s">
        <v>111</v>
      </c>
      <c r="D543" s="82"/>
      <c r="E543" s="82">
        <v>8932.877</v>
      </c>
      <c r="F543" s="125">
        <f>D543-E543</f>
        <v>-8932.877</v>
      </c>
      <c r="G543" s="84"/>
      <c r="H543" s="84">
        <v>6003.934</v>
      </c>
      <c r="I543" s="125">
        <f>G543-H543</f>
        <v>-6003.934</v>
      </c>
      <c r="J543" s="115"/>
      <c r="K543" s="115">
        <f>H543/E543</f>
        <v>0.6721164972942087</v>
      </c>
    </row>
    <row r="544" spans="1:11" ht="33" customHeight="1">
      <c r="A544" s="71"/>
      <c r="B544" s="72"/>
      <c r="C544" s="57" t="s">
        <v>110</v>
      </c>
      <c r="D544" s="82"/>
      <c r="E544" s="159"/>
      <c r="F544" s="128"/>
      <c r="G544" s="114"/>
      <c r="H544" s="114"/>
      <c r="I544" s="128"/>
      <c r="J544" s="115"/>
      <c r="K544" s="115"/>
    </row>
    <row r="545" spans="1:11" ht="33" customHeight="1">
      <c r="A545" s="71"/>
      <c r="B545" s="72"/>
      <c r="C545" s="57"/>
      <c r="D545" s="159"/>
      <c r="E545" s="159"/>
      <c r="F545" s="114"/>
      <c r="G545" s="114"/>
      <c r="H545" s="114"/>
      <c r="I545" s="114"/>
      <c r="J545" s="115"/>
      <c r="K545" s="115"/>
    </row>
    <row r="546" spans="1:11" ht="33" customHeight="1">
      <c r="A546" s="71"/>
      <c r="B546" s="72"/>
      <c r="C546" s="57"/>
      <c r="D546" s="159"/>
      <c r="E546" s="159"/>
      <c r="F546" s="114"/>
      <c r="G546" s="114"/>
      <c r="H546" s="114"/>
      <c r="I546" s="114"/>
      <c r="J546" s="115"/>
      <c r="K546" s="115"/>
    </row>
    <row r="547" spans="1:11" ht="33" customHeight="1">
      <c r="A547" s="71"/>
      <c r="B547" s="72"/>
      <c r="C547" s="57"/>
      <c r="D547" s="159"/>
      <c r="E547" s="159"/>
      <c r="F547" s="114"/>
      <c r="G547" s="114"/>
      <c r="H547" s="114"/>
      <c r="I547" s="114"/>
      <c r="J547" s="115"/>
      <c r="K547" s="115"/>
    </row>
    <row r="548" spans="1:11" ht="33" customHeight="1">
      <c r="A548" s="71"/>
      <c r="B548" s="72"/>
      <c r="C548" s="57"/>
      <c r="D548" s="159"/>
      <c r="E548" s="159"/>
      <c r="F548" s="114"/>
      <c r="G548" s="114"/>
      <c r="H548" s="114"/>
      <c r="I548" s="114"/>
      <c r="J548" s="115"/>
      <c r="K548" s="115"/>
    </row>
    <row r="549" spans="1:11" ht="33" customHeight="1">
      <c r="A549" s="71"/>
      <c r="B549" s="72"/>
      <c r="C549" s="57"/>
      <c r="D549" s="159"/>
      <c r="E549" s="159"/>
      <c r="F549" s="128"/>
      <c r="G549" s="114"/>
      <c r="H549" s="114"/>
      <c r="I549" s="128"/>
      <c r="J549" s="115"/>
      <c r="K549" s="115"/>
    </row>
    <row r="550" spans="1:11" ht="33" customHeight="1">
      <c r="A550" s="71"/>
      <c r="B550" s="72"/>
      <c r="C550" s="57"/>
      <c r="D550" s="159"/>
      <c r="E550" s="159"/>
      <c r="F550" s="128"/>
      <c r="G550" s="114"/>
      <c r="H550" s="114"/>
      <c r="I550" s="128"/>
      <c r="J550" s="115"/>
      <c r="K550" s="115"/>
    </row>
    <row r="551" spans="1:11" ht="33" customHeight="1">
      <c r="A551" s="71"/>
      <c r="B551" s="72"/>
      <c r="C551" s="57"/>
      <c r="D551" s="159"/>
      <c r="E551" s="159"/>
      <c r="F551" s="128"/>
      <c r="G551" s="114"/>
      <c r="H551" s="114"/>
      <c r="I551" s="128"/>
      <c r="J551" s="115"/>
      <c r="K551" s="115"/>
    </row>
    <row r="552" spans="1:11" ht="33" customHeight="1">
      <c r="A552" s="71"/>
      <c r="B552" s="72"/>
      <c r="C552" s="57"/>
      <c r="D552" s="159"/>
      <c r="E552" s="159"/>
      <c r="F552" s="114"/>
      <c r="G552" s="114"/>
      <c r="H552" s="114"/>
      <c r="I552" s="114"/>
      <c r="J552" s="115"/>
      <c r="K552" s="115"/>
    </row>
    <row r="553" spans="1:11" ht="33" customHeight="1">
      <c r="A553" s="71"/>
      <c r="B553" s="72"/>
      <c r="C553" s="57"/>
      <c r="D553" s="159"/>
      <c r="E553" s="159"/>
      <c r="F553" s="114"/>
      <c r="G553" s="160"/>
      <c r="H553" s="160"/>
      <c r="I553" s="114"/>
      <c r="J553" s="115"/>
      <c r="K553" s="115"/>
    </row>
    <row r="554" spans="1:11" s="94" customFormat="1" ht="33" customHeight="1">
      <c r="A554" s="71"/>
      <c r="B554" s="72"/>
      <c r="C554" s="57"/>
      <c r="D554" s="159"/>
      <c r="E554" s="159"/>
      <c r="F554" s="114"/>
      <c r="G554" s="114"/>
      <c r="H554" s="114"/>
      <c r="I554" s="128"/>
      <c r="J554" s="115"/>
      <c r="K554" s="115"/>
    </row>
    <row r="555" spans="1:11" ht="33" customHeight="1">
      <c r="A555" s="71"/>
      <c r="B555" s="72"/>
      <c r="C555" s="57"/>
      <c r="D555" s="158"/>
      <c r="E555" s="159"/>
      <c r="F555" s="128"/>
      <c r="G555" s="114"/>
      <c r="H555" s="114"/>
      <c r="I555" s="128"/>
      <c r="J555" s="115"/>
      <c r="K555" s="115"/>
    </row>
    <row r="556" spans="1:11" ht="33" customHeight="1">
      <c r="A556" s="71"/>
      <c r="B556" s="72"/>
      <c r="C556" s="57"/>
      <c r="D556" s="114"/>
      <c r="E556" s="159"/>
      <c r="F556" s="114"/>
      <c r="G556" s="114"/>
      <c r="H556" s="114"/>
      <c r="I556" s="114"/>
      <c r="J556" s="115"/>
      <c r="K556" s="115"/>
    </row>
    <row r="557" spans="1:11" ht="33" customHeight="1">
      <c r="A557" s="71"/>
      <c r="B557" s="57"/>
      <c r="C557" s="57"/>
      <c r="D557" s="114"/>
      <c r="E557" s="158"/>
      <c r="F557" s="114"/>
      <c r="G557" s="114"/>
      <c r="H557" s="114"/>
      <c r="I557" s="114"/>
      <c r="J557" s="115"/>
      <c r="K557" s="115"/>
    </row>
    <row r="558" spans="1:11" ht="33" customHeight="1">
      <c r="A558" s="71"/>
      <c r="B558" s="57"/>
      <c r="C558" s="57"/>
      <c r="D558" s="114"/>
      <c r="E558" s="114"/>
      <c r="F558" s="114"/>
      <c r="G558" s="114"/>
      <c r="H558" s="114"/>
      <c r="I558" s="114"/>
      <c r="J558" s="115"/>
      <c r="K558" s="115"/>
    </row>
    <row r="559" spans="1:11" ht="33" customHeight="1">
      <c r="A559" s="71"/>
      <c r="B559" s="57"/>
      <c r="C559" s="57"/>
      <c r="D559" s="114"/>
      <c r="E559" s="114"/>
      <c r="F559" s="114"/>
      <c r="G559" s="114"/>
      <c r="H559" s="114"/>
      <c r="I559" s="114"/>
      <c r="J559" s="115"/>
      <c r="K559" s="115"/>
    </row>
    <row r="560" spans="1:11" ht="33" customHeight="1">
      <c r="A560" s="71"/>
      <c r="B560" s="57"/>
      <c r="C560" s="57"/>
      <c r="D560" s="114"/>
      <c r="E560" s="114"/>
      <c r="F560" s="114"/>
      <c r="G560" s="114"/>
      <c r="H560" s="114"/>
      <c r="I560" s="114"/>
      <c r="J560" s="115"/>
      <c r="K560" s="115"/>
    </row>
    <row r="561" spans="1:11" ht="33" customHeight="1">
      <c r="A561" s="117"/>
      <c r="B561" s="75"/>
      <c r="C561" s="118" t="s">
        <v>33</v>
      </c>
      <c r="D561" s="100">
        <f aca="true" t="shared" si="30" ref="D561:I561">D539+D540</f>
        <v>5116.221</v>
      </c>
      <c r="E561" s="100">
        <f t="shared" si="30"/>
        <v>79777.791</v>
      </c>
      <c r="F561" s="100">
        <f t="shared" si="30"/>
        <v>-74661.57</v>
      </c>
      <c r="G561" s="100">
        <f t="shared" si="30"/>
        <v>9162.886</v>
      </c>
      <c r="H561" s="100">
        <f t="shared" si="30"/>
        <v>63895.801</v>
      </c>
      <c r="I561" s="162">
        <f t="shared" si="30"/>
        <v>-54732.915</v>
      </c>
      <c r="J561" s="120">
        <f>G561/D561</f>
        <v>1.7909480454421343</v>
      </c>
      <c r="K561" s="120">
        <f>H561/E561</f>
        <v>0.8009221639140146</v>
      </c>
    </row>
    <row r="562" spans="1:11" ht="33" customHeight="1">
      <c r="A562" s="235"/>
      <c r="B562" s="235"/>
      <c r="C562" s="235"/>
      <c r="D562" s="235"/>
      <c r="E562" s="235"/>
      <c r="F562" s="235"/>
      <c r="G562" s="235"/>
      <c r="H562" s="235"/>
      <c r="I562" s="235"/>
      <c r="J562" s="235"/>
      <c r="K562" s="235"/>
    </row>
    <row r="563" spans="1:11" ht="33" customHeight="1">
      <c r="A563" s="212"/>
      <c r="B563" s="212"/>
      <c r="C563" s="212"/>
      <c r="D563" s="212"/>
      <c r="E563" s="212"/>
      <c r="F563" s="212"/>
      <c r="G563" s="212"/>
      <c r="H563" s="212"/>
      <c r="I563" s="212"/>
      <c r="J563" s="212"/>
      <c r="K563" s="212"/>
    </row>
    <row r="564" spans="1:11" ht="33" customHeight="1">
      <c r="A564" s="243" t="s">
        <v>115</v>
      </c>
      <c r="B564" s="243"/>
      <c r="C564" s="243"/>
      <c r="D564" s="243"/>
      <c r="E564" s="243"/>
      <c r="F564" s="243"/>
      <c r="G564" s="243"/>
      <c r="H564" s="243"/>
      <c r="I564" s="243"/>
      <c r="J564" s="243"/>
      <c r="K564" s="243"/>
    </row>
    <row r="565" spans="1:11" ht="33" customHeight="1">
      <c r="A565" s="212" t="s">
        <v>52</v>
      </c>
      <c r="B565" s="212"/>
      <c r="C565" s="212"/>
      <c r="D565" s="212"/>
      <c r="E565" s="212"/>
      <c r="F565" s="212"/>
      <c r="G565" s="212"/>
      <c r="H565" s="212"/>
      <c r="I565" s="212"/>
      <c r="J565" s="212"/>
      <c r="K565" s="212"/>
    </row>
    <row r="566" spans="1:11" ht="33" customHeight="1">
      <c r="A566" s="212" t="s">
        <v>107</v>
      </c>
      <c r="B566" s="212"/>
      <c r="C566" s="212"/>
      <c r="D566" s="212"/>
      <c r="E566" s="212"/>
      <c r="F566" s="212"/>
      <c r="G566" s="212"/>
      <c r="H566" s="212"/>
      <c r="I566" s="212"/>
      <c r="J566" s="212"/>
      <c r="K566" s="212"/>
    </row>
    <row r="567" spans="1:11" ht="33" customHeight="1">
      <c r="A567" s="212" t="s">
        <v>42</v>
      </c>
      <c r="B567" s="212"/>
      <c r="C567" s="212"/>
      <c r="D567" s="212"/>
      <c r="E567" s="212"/>
      <c r="F567" s="212"/>
      <c r="G567" s="212"/>
      <c r="H567" s="212"/>
      <c r="I567" s="212"/>
      <c r="J567" s="212"/>
      <c r="K567" s="212"/>
    </row>
    <row r="568" spans="1:11" ht="33" customHeight="1">
      <c r="A568" s="217" t="s">
        <v>3</v>
      </c>
      <c r="B568" s="217"/>
      <c r="C568" s="217"/>
      <c r="D568" s="217"/>
      <c r="E568" s="217"/>
      <c r="F568" s="217"/>
      <c r="G568" s="217"/>
      <c r="H568" s="217"/>
      <c r="I568" s="217"/>
      <c r="J568" s="217"/>
      <c r="K568" s="217"/>
    </row>
    <row r="569" spans="1:11" ht="33" customHeight="1">
      <c r="A569" s="218" t="s">
        <v>54</v>
      </c>
      <c r="B569" s="219"/>
      <c r="C569" s="55"/>
      <c r="D569" s="218" t="s">
        <v>47</v>
      </c>
      <c r="E569" s="224"/>
      <c r="F569" s="219"/>
      <c r="G569" s="226" t="s">
        <v>55</v>
      </c>
      <c r="H569" s="227"/>
      <c r="I569" s="228"/>
      <c r="J569" s="226" t="s">
        <v>56</v>
      </c>
      <c r="K569" s="219"/>
    </row>
    <row r="570" spans="1:11" ht="33" customHeight="1">
      <c r="A570" s="220"/>
      <c r="B570" s="221"/>
      <c r="C570" s="56" t="s">
        <v>5</v>
      </c>
      <c r="D570" s="222"/>
      <c r="E570" s="225"/>
      <c r="F570" s="223"/>
      <c r="G570" s="229"/>
      <c r="H570" s="230"/>
      <c r="I570" s="231"/>
      <c r="J570" s="222"/>
      <c r="K570" s="223"/>
    </row>
    <row r="571" spans="1:11" ht="33" customHeight="1">
      <c r="A571" s="220"/>
      <c r="B571" s="221"/>
      <c r="C571" s="56" t="s">
        <v>6</v>
      </c>
      <c r="D571" s="232" t="s">
        <v>7</v>
      </c>
      <c r="E571" s="232" t="s">
        <v>8</v>
      </c>
      <c r="F571" s="56" t="s">
        <v>9</v>
      </c>
      <c r="G571" s="232" t="s">
        <v>7</v>
      </c>
      <c r="H571" s="232" t="s">
        <v>8</v>
      </c>
      <c r="I571" s="56" t="s">
        <v>9</v>
      </c>
      <c r="J571" s="56" t="s">
        <v>10</v>
      </c>
      <c r="K571" s="56" t="s">
        <v>11</v>
      </c>
    </row>
    <row r="572" spans="1:11" ht="33" customHeight="1">
      <c r="A572" s="222"/>
      <c r="B572" s="223"/>
      <c r="C572" s="57"/>
      <c r="D572" s="233"/>
      <c r="E572" s="233"/>
      <c r="F572" s="56" t="s">
        <v>12</v>
      </c>
      <c r="G572" s="233"/>
      <c r="H572" s="233"/>
      <c r="I572" s="56" t="s">
        <v>12</v>
      </c>
      <c r="J572" s="56" t="s">
        <v>13</v>
      </c>
      <c r="K572" s="56" t="s">
        <v>13</v>
      </c>
    </row>
    <row r="573" spans="1:11" ht="33" customHeight="1">
      <c r="A573" s="214">
        <v>1</v>
      </c>
      <c r="B573" s="215"/>
      <c r="C573" s="58">
        <v>2</v>
      </c>
      <c r="D573" s="58">
        <v>3</v>
      </c>
      <c r="E573" s="58">
        <v>4</v>
      </c>
      <c r="F573" s="58">
        <v>5</v>
      </c>
      <c r="G573" s="58">
        <v>6</v>
      </c>
      <c r="H573" s="58">
        <v>7</v>
      </c>
      <c r="I573" s="58">
        <v>8</v>
      </c>
      <c r="J573" s="59" t="s">
        <v>14</v>
      </c>
      <c r="K573" s="59" t="s">
        <v>15</v>
      </c>
    </row>
    <row r="574" spans="1:11" ht="33" customHeight="1">
      <c r="A574" s="61">
        <v>4</v>
      </c>
      <c r="B574" s="55"/>
      <c r="C574" s="109" t="s">
        <v>90</v>
      </c>
      <c r="D574" s="114"/>
      <c r="E574" s="14"/>
      <c r="F574" s="114"/>
      <c r="G574" s="114"/>
      <c r="H574" s="114"/>
      <c r="I574" s="128"/>
      <c r="J574" s="115"/>
      <c r="K574" s="115"/>
    </row>
    <row r="575" spans="1:11" ht="33" customHeight="1">
      <c r="A575" s="67"/>
      <c r="B575" s="56"/>
      <c r="C575" s="109" t="s">
        <v>108</v>
      </c>
      <c r="D575" s="114"/>
      <c r="E575" s="14"/>
      <c r="F575" s="114"/>
      <c r="G575" s="114"/>
      <c r="H575" s="114"/>
      <c r="I575" s="114"/>
      <c r="J575" s="115"/>
      <c r="K575" s="115"/>
    </row>
    <row r="576" spans="1:11" ht="33" customHeight="1">
      <c r="A576" s="71"/>
      <c r="B576" s="72"/>
      <c r="C576" s="62" t="s">
        <v>100</v>
      </c>
      <c r="D576" s="114"/>
      <c r="E576" s="14"/>
      <c r="F576" s="114">
        <f>D576-E576</f>
        <v>0</v>
      </c>
      <c r="G576" s="114"/>
      <c r="H576" s="14"/>
      <c r="I576" s="114">
        <f>G576-H576</f>
        <v>0</v>
      </c>
      <c r="J576" s="115"/>
      <c r="K576" s="115"/>
    </row>
    <row r="577" spans="1:11" ht="33" customHeight="1">
      <c r="A577" s="71"/>
      <c r="B577" s="72"/>
      <c r="C577" s="62" t="s">
        <v>101</v>
      </c>
      <c r="D577" s="114"/>
      <c r="E577" s="14"/>
      <c r="F577" s="114">
        <f>D577-E577</f>
        <v>0</v>
      </c>
      <c r="G577" s="114"/>
      <c r="H577" s="114"/>
      <c r="I577" s="128"/>
      <c r="J577" s="115"/>
      <c r="K577" s="115"/>
    </row>
    <row r="578" spans="1:11" ht="33" customHeight="1">
      <c r="A578" s="71"/>
      <c r="B578" s="72">
        <v>1</v>
      </c>
      <c r="C578" s="62" t="s">
        <v>67</v>
      </c>
      <c r="D578" s="155">
        <v>30732.73</v>
      </c>
      <c r="E578" s="163">
        <v>6079.622</v>
      </c>
      <c r="F578" s="164">
        <f>D578-E578</f>
        <v>24653.108</v>
      </c>
      <c r="G578" s="95">
        <v>38390.247</v>
      </c>
      <c r="H578" s="123">
        <v>18037.993</v>
      </c>
      <c r="I578" s="165">
        <f>G578-H578</f>
        <v>20352.254000000004</v>
      </c>
      <c r="J578" s="113">
        <f>G578/D578</f>
        <v>1.2491648805686968</v>
      </c>
      <c r="K578" s="113">
        <f>H578/E578</f>
        <v>2.966959623476591</v>
      </c>
    </row>
    <row r="579" spans="1:11" ht="33" customHeight="1">
      <c r="A579" s="71"/>
      <c r="B579" s="72">
        <v>2</v>
      </c>
      <c r="C579" s="151" t="s">
        <v>70</v>
      </c>
      <c r="D579" s="157">
        <f>D580+D582</f>
        <v>17747.711</v>
      </c>
      <c r="E579" s="155"/>
      <c r="F579" s="164">
        <f>F580+F582</f>
        <v>17747.711</v>
      </c>
      <c r="G579" s="158">
        <f>G580+G582</f>
        <v>11940.747</v>
      </c>
      <c r="H579" s="158">
        <f>H580+H582</f>
        <v>0</v>
      </c>
      <c r="I579" s="166">
        <f>I580+I582</f>
        <v>11940.747</v>
      </c>
      <c r="J579" s="113">
        <f>G579/D579</f>
        <v>0.6728049042493424</v>
      </c>
      <c r="K579" s="113"/>
    </row>
    <row r="580" spans="1:11" ht="33" customHeight="1">
      <c r="A580" s="71"/>
      <c r="B580" s="72"/>
      <c r="C580" s="57" t="s">
        <v>109</v>
      </c>
      <c r="D580" s="82">
        <v>13334.091</v>
      </c>
      <c r="E580" s="157">
        <f>E581+E583</f>
        <v>0</v>
      </c>
      <c r="F580" s="167">
        <f>D580-E580</f>
        <v>13334.091</v>
      </c>
      <c r="G580" s="168">
        <v>9707.596</v>
      </c>
      <c r="H580" s="169"/>
      <c r="I580" s="170">
        <f>G580-H580</f>
        <v>9707.596</v>
      </c>
      <c r="J580" s="115">
        <f>G580/D580</f>
        <v>0.7280283297901596</v>
      </c>
      <c r="K580" s="115"/>
    </row>
    <row r="581" spans="1:11" ht="33" customHeight="1">
      <c r="A581" s="71"/>
      <c r="B581" s="72"/>
      <c r="C581" s="57" t="s">
        <v>110</v>
      </c>
      <c r="D581" s="82"/>
      <c r="E581" s="82"/>
      <c r="F581" s="128"/>
      <c r="G581" s="114"/>
      <c r="H581" s="114"/>
      <c r="I581" s="170">
        <f>G581-H581</f>
        <v>0</v>
      </c>
      <c r="J581" s="115"/>
      <c r="K581" s="115"/>
    </row>
    <row r="582" spans="1:11" ht="33" customHeight="1">
      <c r="A582" s="71"/>
      <c r="B582" s="72"/>
      <c r="C582" s="57" t="s">
        <v>111</v>
      </c>
      <c r="D582" s="82">
        <v>4413.62</v>
      </c>
      <c r="E582" s="82"/>
      <c r="F582" s="167">
        <f>D582-E582</f>
        <v>4413.62</v>
      </c>
      <c r="G582" s="114">
        <v>2233.151</v>
      </c>
      <c r="H582" s="114"/>
      <c r="I582" s="170">
        <f>G582-H582</f>
        <v>2233.151</v>
      </c>
      <c r="J582" s="115">
        <f>G582/D582</f>
        <v>0.5059681168745837</v>
      </c>
      <c r="K582" s="115"/>
    </row>
    <row r="583" spans="1:11" ht="33" customHeight="1">
      <c r="A583" s="71"/>
      <c r="B583" s="72"/>
      <c r="C583" s="57" t="s">
        <v>110</v>
      </c>
      <c r="D583" s="159"/>
      <c r="E583" s="82"/>
      <c r="F583" s="128"/>
      <c r="G583" s="114"/>
      <c r="H583" s="114"/>
      <c r="I583" s="128"/>
      <c r="J583" s="115"/>
      <c r="K583" s="115"/>
    </row>
    <row r="584" spans="1:11" ht="33" customHeight="1">
      <c r="A584" s="71"/>
      <c r="B584" s="72"/>
      <c r="C584" s="57"/>
      <c r="D584" s="159"/>
      <c r="E584" s="159"/>
      <c r="F584" s="114"/>
      <c r="G584" s="114"/>
      <c r="H584" s="114"/>
      <c r="I584" s="114"/>
      <c r="J584" s="115"/>
      <c r="K584" s="115"/>
    </row>
    <row r="585" spans="1:11" ht="33" customHeight="1">
      <c r="A585" s="71"/>
      <c r="B585" s="72"/>
      <c r="C585" s="57"/>
      <c r="D585" s="159"/>
      <c r="E585" s="159"/>
      <c r="F585" s="128"/>
      <c r="G585" s="114"/>
      <c r="H585" s="114"/>
      <c r="I585" s="114"/>
      <c r="J585" s="115"/>
      <c r="K585" s="115"/>
    </row>
    <row r="586" spans="1:11" ht="33" customHeight="1">
      <c r="A586" s="71"/>
      <c r="B586" s="72"/>
      <c r="C586" s="57"/>
      <c r="D586" s="159"/>
      <c r="E586" s="159"/>
      <c r="F586" s="128"/>
      <c r="G586" s="114"/>
      <c r="H586" s="114"/>
      <c r="I586" s="128"/>
      <c r="J586" s="115"/>
      <c r="K586" s="115"/>
    </row>
    <row r="587" spans="1:11" ht="33" customHeight="1">
      <c r="A587" s="71"/>
      <c r="B587" s="72"/>
      <c r="C587" s="57"/>
      <c r="D587" s="159"/>
      <c r="E587" s="159"/>
      <c r="F587" s="128"/>
      <c r="G587" s="114"/>
      <c r="H587" s="114"/>
      <c r="I587" s="128"/>
      <c r="J587" s="115"/>
      <c r="K587" s="115"/>
    </row>
    <row r="588" spans="1:11" ht="33" customHeight="1">
      <c r="A588" s="71"/>
      <c r="B588" s="72"/>
      <c r="C588" s="57"/>
      <c r="D588" s="159"/>
      <c r="E588" s="159"/>
      <c r="F588" s="128"/>
      <c r="G588" s="114"/>
      <c r="H588" s="114"/>
      <c r="I588" s="128"/>
      <c r="J588" s="115"/>
      <c r="K588" s="115"/>
    </row>
    <row r="589" spans="1:11" ht="33" customHeight="1">
      <c r="A589" s="71"/>
      <c r="B589" s="72"/>
      <c r="C589" s="57"/>
      <c r="D589" s="159"/>
      <c r="E589" s="159"/>
      <c r="F589" s="128"/>
      <c r="G589" s="114"/>
      <c r="H589" s="114"/>
      <c r="I589" s="128"/>
      <c r="J589" s="115"/>
      <c r="K589" s="115"/>
    </row>
    <row r="590" spans="1:11" ht="33" customHeight="1">
      <c r="A590" s="71"/>
      <c r="B590" s="72"/>
      <c r="C590" s="57"/>
      <c r="D590" s="159"/>
      <c r="E590" s="159"/>
      <c r="F590" s="128"/>
      <c r="G590" s="114"/>
      <c r="H590" s="114"/>
      <c r="I590" s="128"/>
      <c r="J590" s="115"/>
      <c r="K590" s="115"/>
    </row>
    <row r="591" spans="1:11" ht="33" customHeight="1">
      <c r="A591" s="71"/>
      <c r="B591" s="72"/>
      <c r="C591" s="57"/>
      <c r="D591" s="159"/>
      <c r="E591" s="159"/>
      <c r="F591" s="114"/>
      <c r="G591" s="114"/>
      <c r="H591" s="114"/>
      <c r="I591" s="114"/>
      <c r="J591" s="115"/>
      <c r="K591" s="115"/>
    </row>
    <row r="592" spans="1:11" ht="33" customHeight="1">
      <c r="A592" s="71"/>
      <c r="B592" s="72"/>
      <c r="C592" s="57"/>
      <c r="D592" s="159"/>
      <c r="E592" s="159"/>
      <c r="F592" s="114"/>
      <c r="G592" s="160"/>
      <c r="H592" s="160"/>
      <c r="I592" s="114"/>
      <c r="J592" s="115"/>
      <c r="K592" s="115"/>
    </row>
    <row r="593" spans="1:13" ht="33" customHeight="1">
      <c r="A593" s="71"/>
      <c r="B593" s="72"/>
      <c r="C593" s="57"/>
      <c r="D593" s="159"/>
      <c r="E593" s="159"/>
      <c r="F593" s="128"/>
      <c r="G593" s="114"/>
      <c r="H593" s="114"/>
      <c r="I593" s="128"/>
      <c r="J593" s="115"/>
      <c r="K593" s="115"/>
      <c r="M593" s="119"/>
    </row>
    <row r="594" spans="1:11" ht="33" customHeight="1">
      <c r="A594" s="71"/>
      <c r="B594" s="72"/>
      <c r="C594" s="57"/>
      <c r="D594" s="159"/>
      <c r="E594" s="159"/>
      <c r="F594" s="114"/>
      <c r="G594" s="114"/>
      <c r="H594" s="114"/>
      <c r="I594" s="114"/>
      <c r="J594" s="115"/>
      <c r="K594" s="115"/>
    </row>
    <row r="595" spans="1:11" ht="33" customHeight="1">
      <c r="A595" s="71"/>
      <c r="B595" s="72"/>
      <c r="C595" s="57"/>
      <c r="D595" s="158"/>
      <c r="E595" s="158"/>
      <c r="F595" s="114"/>
      <c r="G595" s="114"/>
      <c r="H595" s="114"/>
      <c r="I595" s="114"/>
      <c r="J595" s="115"/>
      <c r="K595" s="115"/>
    </row>
    <row r="596" spans="1:11" ht="33" customHeight="1">
      <c r="A596" s="71"/>
      <c r="B596" s="72"/>
      <c r="C596" s="57"/>
      <c r="D596" s="114"/>
      <c r="E596" s="114"/>
      <c r="F596" s="114"/>
      <c r="G596" s="114"/>
      <c r="H596" s="114"/>
      <c r="I596" s="114"/>
      <c r="J596" s="115"/>
      <c r="K596" s="115"/>
    </row>
    <row r="597" spans="1:11" ht="33" customHeight="1">
      <c r="A597" s="71"/>
      <c r="B597" s="72"/>
      <c r="C597" s="57"/>
      <c r="D597" s="114"/>
      <c r="E597" s="114"/>
      <c r="F597" s="114"/>
      <c r="G597" s="114"/>
      <c r="H597" s="114"/>
      <c r="I597" s="114"/>
      <c r="J597" s="115"/>
      <c r="K597" s="115"/>
    </row>
    <row r="598" spans="1:11" ht="33" customHeight="1">
      <c r="A598" s="71"/>
      <c r="B598" s="57"/>
      <c r="C598" s="57"/>
      <c r="D598" s="114"/>
      <c r="E598" s="114"/>
      <c r="F598" s="114"/>
      <c r="G598" s="114"/>
      <c r="H598" s="114"/>
      <c r="I598" s="114"/>
      <c r="J598" s="115"/>
      <c r="K598" s="115"/>
    </row>
    <row r="599" spans="1:11" ht="33" customHeight="1">
      <c r="A599" s="71"/>
      <c r="B599" s="57"/>
      <c r="C599" s="57"/>
      <c r="D599" s="114"/>
      <c r="E599" s="114"/>
      <c r="F599" s="114"/>
      <c r="G599" s="114"/>
      <c r="H599" s="114"/>
      <c r="I599" s="114"/>
      <c r="J599" s="115"/>
      <c r="K599" s="115"/>
    </row>
    <row r="600" spans="1:11" ht="33" customHeight="1">
      <c r="A600" s="117"/>
      <c r="B600" s="75"/>
      <c r="C600" s="118" t="s">
        <v>33</v>
      </c>
      <c r="D600" s="100">
        <f aca="true" t="shared" si="31" ref="D600:I600">D578+D579</f>
        <v>48480.441</v>
      </c>
      <c r="E600" s="100">
        <f t="shared" si="31"/>
        <v>6079.622</v>
      </c>
      <c r="F600" s="161">
        <f t="shared" si="31"/>
        <v>42400.819</v>
      </c>
      <c r="G600" s="100">
        <f t="shared" si="31"/>
        <v>50330.994000000006</v>
      </c>
      <c r="H600" s="100">
        <f t="shared" si="31"/>
        <v>18037.993</v>
      </c>
      <c r="I600" s="161">
        <f t="shared" si="31"/>
        <v>32293.001000000004</v>
      </c>
      <c r="J600" s="120">
        <f>G600/D600</f>
        <v>1.0381711255473112</v>
      </c>
      <c r="K600" s="120">
        <f>H600/E600</f>
        <v>2.966959623476591</v>
      </c>
    </row>
    <row r="601" spans="1:11" s="54" customFormat="1" ht="33" customHeight="1">
      <c r="A601" s="235"/>
      <c r="B601" s="235"/>
      <c r="C601" s="235"/>
      <c r="D601" s="235"/>
      <c r="E601" s="235"/>
      <c r="F601" s="235"/>
      <c r="G601" s="235"/>
      <c r="H601" s="235"/>
      <c r="I601" s="235"/>
      <c r="J601" s="235"/>
      <c r="K601" s="235"/>
    </row>
    <row r="602" spans="1:11" s="54" customFormat="1" ht="33" customHeight="1">
      <c r="A602" s="209" t="s">
        <v>116</v>
      </c>
      <c r="B602" s="237"/>
      <c r="C602" s="237"/>
      <c r="D602" s="237"/>
      <c r="E602" s="237"/>
      <c r="F602" s="237"/>
      <c r="G602" s="237"/>
      <c r="H602" s="237"/>
      <c r="I602" s="237"/>
      <c r="J602" s="237"/>
      <c r="K602" s="237"/>
    </row>
    <row r="603" spans="1:11" s="54" customFormat="1" ht="33" customHeight="1">
      <c r="A603" s="212"/>
      <c r="B603" s="212"/>
      <c r="C603" s="212"/>
      <c r="D603" s="212"/>
      <c r="E603" s="212"/>
      <c r="F603" s="212"/>
      <c r="G603" s="212"/>
      <c r="H603" s="212"/>
      <c r="I603" s="212"/>
      <c r="J603" s="212"/>
      <c r="K603" s="212"/>
    </row>
    <row r="604" spans="1:11" s="54" customFormat="1" ht="33" customHeight="1">
      <c r="A604" s="243" t="s">
        <v>117</v>
      </c>
      <c r="B604" s="238"/>
      <c r="C604" s="238"/>
      <c r="D604" s="238"/>
      <c r="E604" s="238"/>
      <c r="F604" s="238"/>
      <c r="G604" s="238"/>
      <c r="H604" s="238"/>
      <c r="I604" s="238"/>
      <c r="J604" s="238"/>
      <c r="K604" s="238"/>
    </row>
    <row r="605" spans="1:11" s="54" customFormat="1" ht="33" customHeight="1">
      <c r="A605" s="212" t="s">
        <v>52</v>
      </c>
      <c r="B605" s="212"/>
      <c r="C605" s="212"/>
      <c r="D605" s="212"/>
      <c r="E605" s="212"/>
      <c r="F605" s="212"/>
      <c r="G605" s="212"/>
      <c r="H605" s="212"/>
      <c r="I605" s="212"/>
      <c r="J605" s="212"/>
      <c r="K605" s="212"/>
    </row>
    <row r="606" spans="1:11" s="54" customFormat="1" ht="33" customHeight="1">
      <c r="A606" s="212" t="s">
        <v>118</v>
      </c>
      <c r="B606" s="212"/>
      <c r="C606" s="212"/>
      <c r="D606" s="212"/>
      <c r="E606" s="212"/>
      <c r="F606" s="212"/>
      <c r="G606" s="212"/>
      <c r="H606" s="212"/>
      <c r="I606" s="212"/>
      <c r="J606" s="212"/>
      <c r="K606" s="212"/>
    </row>
    <row r="607" spans="1:11" s="54" customFormat="1" ht="33" customHeight="1">
      <c r="A607" s="212" t="s">
        <v>44</v>
      </c>
      <c r="B607" s="212"/>
      <c r="C607" s="212"/>
      <c r="D607" s="212"/>
      <c r="E607" s="212"/>
      <c r="F607" s="212"/>
      <c r="G607" s="212"/>
      <c r="H607" s="212"/>
      <c r="I607" s="212"/>
      <c r="J607" s="212"/>
      <c r="K607" s="212"/>
    </row>
    <row r="608" spans="1:11" s="54" customFormat="1" ht="33" customHeight="1">
      <c r="A608" s="217" t="s">
        <v>3</v>
      </c>
      <c r="B608" s="217"/>
      <c r="C608" s="217"/>
      <c r="D608" s="217"/>
      <c r="E608" s="217"/>
      <c r="F608" s="217"/>
      <c r="G608" s="217"/>
      <c r="H608" s="217"/>
      <c r="I608" s="217"/>
      <c r="J608" s="217"/>
      <c r="K608" s="217"/>
    </row>
    <row r="609" spans="1:11" ht="33" customHeight="1">
      <c r="A609" s="218" t="s">
        <v>54</v>
      </c>
      <c r="B609" s="219"/>
      <c r="C609" s="55"/>
      <c r="D609" s="218" t="s">
        <v>47</v>
      </c>
      <c r="E609" s="224"/>
      <c r="F609" s="219"/>
      <c r="G609" s="226" t="s">
        <v>55</v>
      </c>
      <c r="H609" s="227"/>
      <c r="I609" s="228"/>
      <c r="J609" s="226" t="s">
        <v>56</v>
      </c>
      <c r="K609" s="219"/>
    </row>
    <row r="610" spans="1:11" ht="33" customHeight="1">
      <c r="A610" s="220"/>
      <c r="B610" s="221"/>
      <c r="C610" s="56" t="s">
        <v>5</v>
      </c>
      <c r="D610" s="222"/>
      <c r="E610" s="225"/>
      <c r="F610" s="223"/>
      <c r="G610" s="229"/>
      <c r="H610" s="230"/>
      <c r="I610" s="231"/>
      <c r="J610" s="222"/>
      <c r="K610" s="223"/>
    </row>
    <row r="611" spans="1:11" ht="33" customHeight="1">
      <c r="A611" s="220"/>
      <c r="B611" s="221"/>
      <c r="C611" s="56" t="s">
        <v>6</v>
      </c>
      <c r="D611" s="232" t="s">
        <v>7</v>
      </c>
      <c r="E611" s="232" t="s">
        <v>8</v>
      </c>
      <c r="F611" s="56" t="s">
        <v>9</v>
      </c>
      <c r="G611" s="232" t="s">
        <v>7</v>
      </c>
      <c r="H611" s="232" t="s">
        <v>8</v>
      </c>
      <c r="I611" s="56" t="s">
        <v>9</v>
      </c>
      <c r="J611" s="56" t="s">
        <v>10</v>
      </c>
      <c r="K611" s="56" t="s">
        <v>11</v>
      </c>
    </row>
    <row r="612" spans="1:11" ht="33" customHeight="1">
      <c r="A612" s="222"/>
      <c r="B612" s="223"/>
      <c r="C612" s="57"/>
      <c r="D612" s="233"/>
      <c r="E612" s="233"/>
      <c r="F612" s="56" t="s">
        <v>12</v>
      </c>
      <c r="G612" s="233"/>
      <c r="H612" s="233"/>
      <c r="I612" s="56" t="s">
        <v>12</v>
      </c>
      <c r="J612" s="56" t="s">
        <v>13</v>
      </c>
      <c r="K612" s="56" t="s">
        <v>13</v>
      </c>
    </row>
    <row r="613" spans="1:11" ht="33" customHeight="1">
      <c r="A613" s="214">
        <v>1</v>
      </c>
      <c r="B613" s="215"/>
      <c r="C613" s="58">
        <v>2</v>
      </c>
      <c r="D613" s="58">
        <v>3</v>
      </c>
      <c r="E613" s="58">
        <v>4</v>
      </c>
      <c r="F613" s="58">
        <v>5</v>
      </c>
      <c r="G613" s="58">
        <v>6</v>
      </c>
      <c r="H613" s="58">
        <v>7</v>
      </c>
      <c r="I613" s="58">
        <v>8</v>
      </c>
      <c r="J613" s="59" t="s">
        <v>14</v>
      </c>
      <c r="K613" s="59" t="s">
        <v>15</v>
      </c>
    </row>
    <row r="614" spans="1:11" ht="33" customHeight="1">
      <c r="A614" s="80">
        <v>1</v>
      </c>
      <c r="B614" s="55"/>
      <c r="C614" s="109" t="s">
        <v>119</v>
      </c>
      <c r="D614" s="95">
        <f>D653+D693+D733</f>
        <v>264739.174</v>
      </c>
      <c r="E614" s="95">
        <f>E653+E693+E733</f>
        <v>188782.253</v>
      </c>
      <c r="F614" s="164">
        <f>D614-E614</f>
        <v>75956.921</v>
      </c>
      <c r="G614" s="95">
        <f>G653+G693+G733</f>
        <v>429300.544</v>
      </c>
      <c r="H614" s="95">
        <f>H653+H693+H733</f>
        <v>163390.057</v>
      </c>
      <c r="I614" s="165">
        <f>G614-H614</f>
        <v>265910.48699999996</v>
      </c>
      <c r="J614" s="113">
        <f>G614/D614</f>
        <v>1.621598109239398</v>
      </c>
      <c r="K614" s="113">
        <f>H614/E614</f>
        <v>0.8654947930937131</v>
      </c>
    </row>
    <row r="615" spans="1:11" ht="33" customHeight="1">
      <c r="A615" s="81"/>
      <c r="B615" s="171"/>
      <c r="C615" s="109"/>
      <c r="D615" s="84"/>
      <c r="E615" s="32"/>
      <c r="F615" s="84"/>
      <c r="G615" s="95">
        <f>G654+G734</f>
        <v>0</v>
      </c>
      <c r="H615" s="95"/>
      <c r="I615" s="95">
        <f>I654+I734</f>
        <v>0</v>
      </c>
      <c r="J615" s="115"/>
      <c r="K615" s="115"/>
    </row>
    <row r="616" spans="1:11" ht="33" customHeight="1">
      <c r="A616" s="85"/>
      <c r="B616" s="172"/>
      <c r="C616" s="62"/>
      <c r="D616" s="84"/>
      <c r="E616" s="32"/>
      <c r="F616" s="84">
        <f>D616-E616</f>
        <v>0</v>
      </c>
      <c r="G616" s="84"/>
      <c r="H616" s="95"/>
      <c r="I616" s="95"/>
      <c r="J616" s="156">
        <f>H616-I616</f>
        <v>0</v>
      </c>
      <c r="K616" s="115"/>
    </row>
    <row r="617" spans="1:11" ht="33" customHeight="1">
      <c r="A617" s="85"/>
      <c r="B617" s="172"/>
      <c r="C617" s="62"/>
      <c r="D617" s="84"/>
      <c r="E617" s="32"/>
      <c r="F617" s="84">
        <f>D617-E617</f>
        <v>0</v>
      </c>
      <c r="G617" s="84"/>
      <c r="H617" s="84"/>
      <c r="I617" s="125"/>
      <c r="J617" s="115"/>
      <c r="K617" s="115"/>
    </row>
    <row r="618" spans="1:11" ht="33" customHeight="1">
      <c r="A618" s="85"/>
      <c r="B618" s="172"/>
      <c r="C618" s="57"/>
      <c r="D618" s="84"/>
      <c r="E618" s="32"/>
      <c r="F618" s="84"/>
      <c r="G618" s="84"/>
      <c r="H618" s="84"/>
      <c r="I618" s="125"/>
      <c r="J618" s="115"/>
      <c r="K618" s="115"/>
    </row>
    <row r="619" spans="1:11" ht="33" customHeight="1">
      <c r="A619" s="85"/>
      <c r="B619" s="172"/>
      <c r="C619" s="57"/>
      <c r="D619" s="84"/>
      <c r="E619" s="32"/>
      <c r="F619" s="84"/>
      <c r="G619" s="84"/>
      <c r="H619" s="84"/>
      <c r="I619" s="84"/>
      <c r="J619" s="115"/>
      <c r="K619" s="115"/>
    </row>
    <row r="620" spans="1:11" ht="33" customHeight="1">
      <c r="A620" s="85"/>
      <c r="B620" s="172"/>
      <c r="C620" s="57"/>
      <c r="D620" s="84"/>
      <c r="E620" s="32"/>
      <c r="F620" s="125"/>
      <c r="G620" s="84"/>
      <c r="H620" s="84"/>
      <c r="I620" s="125"/>
      <c r="J620" s="115"/>
      <c r="K620" s="115"/>
    </row>
    <row r="621" spans="1:11" ht="33" customHeight="1">
      <c r="A621" s="85"/>
      <c r="B621" s="172"/>
      <c r="C621" s="57"/>
      <c r="D621" s="84"/>
      <c r="E621" s="32"/>
      <c r="F621" s="84"/>
      <c r="G621" s="84"/>
      <c r="H621" s="84"/>
      <c r="I621" s="84"/>
      <c r="J621" s="115"/>
      <c r="K621" s="115"/>
    </row>
    <row r="622" spans="1:11" ht="33" customHeight="1">
      <c r="A622" s="85"/>
      <c r="B622" s="172"/>
      <c r="C622" s="57"/>
      <c r="D622" s="84"/>
      <c r="E622" s="32"/>
      <c r="F622" s="84"/>
      <c r="G622" s="84"/>
      <c r="H622" s="84"/>
      <c r="I622" s="84"/>
      <c r="J622" s="115"/>
      <c r="K622" s="115"/>
    </row>
    <row r="623" spans="1:11" ht="33" customHeight="1">
      <c r="A623" s="85"/>
      <c r="B623" s="172"/>
      <c r="C623" s="57"/>
      <c r="D623" s="84"/>
      <c r="E623" s="32"/>
      <c r="F623" s="84"/>
      <c r="G623" s="84"/>
      <c r="H623" s="84"/>
      <c r="I623" s="84"/>
      <c r="J623" s="115"/>
      <c r="K623" s="115"/>
    </row>
    <row r="624" spans="1:11" ht="33" customHeight="1">
      <c r="A624" s="85"/>
      <c r="B624" s="172"/>
      <c r="C624" s="57"/>
      <c r="D624" s="84"/>
      <c r="E624" s="32"/>
      <c r="F624" s="84"/>
      <c r="G624" s="84"/>
      <c r="H624" s="84"/>
      <c r="I624" s="84"/>
      <c r="J624" s="115"/>
      <c r="K624" s="115"/>
    </row>
    <row r="625" spans="1:11" ht="33" customHeight="1">
      <c r="A625" s="85"/>
      <c r="B625" s="172"/>
      <c r="C625" s="57"/>
      <c r="D625" s="84"/>
      <c r="E625" s="32"/>
      <c r="F625" s="84"/>
      <c r="G625" s="84"/>
      <c r="H625" s="84"/>
      <c r="I625" s="84"/>
      <c r="J625" s="115"/>
      <c r="K625" s="115"/>
    </row>
    <row r="626" spans="1:11" ht="33" customHeight="1">
      <c r="A626" s="85"/>
      <c r="B626" s="172"/>
      <c r="C626" s="57"/>
      <c r="D626" s="84"/>
      <c r="E626" s="32"/>
      <c r="F626" s="84"/>
      <c r="G626" s="84"/>
      <c r="H626" s="84"/>
      <c r="I626" s="84"/>
      <c r="J626" s="115"/>
      <c r="K626" s="115"/>
    </row>
    <row r="627" spans="1:11" ht="33" customHeight="1">
      <c r="A627" s="85"/>
      <c r="B627" s="172"/>
      <c r="C627" s="57"/>
      <c r="D627" s="84"/>
      <c r="E627" s="84"/>
      <c r="F627" s="125"/>
      <c r="G627" s="84"/>
      <c r="H627" s="84"/>
      <c r="I627" s="125"/>
      <c r="J627" s="115"/>
      <c r="K627" s="115"/>
    </row>
    <row r="628" spans="1:11" ht="33" customHeight="1">
      <c r="A628" s="85"/>
      <c r="B628" s="172"/>
      <c r="C628" s="57"/>
      <c r="D628" s="84"/>
      <c r="E628" s="84"/>
      <c r="F628" s="84"/>
      <c r="G628" s="84"/>
      <c r="H628" s="84"/>
      <c r="I628" s="84"/>
      <c r="J628" s="115"/>
      <c r="K628" s="115"/>
    </row>
    <row r="629" spans="1:11" ht="33" customHeight="1">
      <c r="A629" s="85"/>
      <c r="B629" s="172"/>
      <c r="C629" s="57"/>
      <c r="D629" s="84"/>
      <c r="E629" s="32"/>
      <c r="F629" s="125"/>
      <c r="G629" s="84"/>
      <c r="H629" s="84"/>
      <c r="I629" s="84"/>
      <c r="J629" s="115"/>
      <c r="K629" s="115"/>
    </row>
    <row r="630" spans="1:11" ht="33" customHeight="1">
      <c r="A630" s="85"/>
      <c r="B630" s="172"/>
      <c r="C630" s="57"/>
      <c r="D630" s="84"/>
      <c r="E630" s="84"/>
      <c r="F630" s="125"/>
      <c r="G630" s="84"/>
      <c r="H630" s="84"/>
      <c r="I630" s="125"/>
      <c r="J630" s="115"/>
      <c r="K630" s="115"/>
    </row>
    <row r="631" spans="1:11" ht="33" customHeight="1">
      <c r="A631" s="85"/>
      <c r="B631" s="172"/>
      <c r="C631" s="74"/>
      <c r="D631" s="84"/>
      <c r="E631" s="32"/>
      <c r="F631" s="125"/>
      <c r="G631" s="84"/>
      <c r="H631" s="84"/>
      <c r="I631" s="84"/>
      <c r="J631" s="115"/>
      <c r="K631" s="115"/>
    </row>
    <row r="632" spans="1:11" ht="33" customHeight="1">
      <c r="A632" s="85"/>
      <c r="B632" s="172"/>
      <c r="C632" s="57"/>
      <c r="D632" s="84"/>
      <c r="E632" s="32"/>
      <c r="F632" s="125"/>
      <c r="G632" s="84"/>
      <c r="H632" s="84"/>
      <c r="I632" s="125"/>
      <c r="J632" s="115"/>
      <c r="K632" s="115"/>
    </row>
    <row r="633" spans="1:11" ht="33" customHeight="1">
      <c r="A633" s="85"/>
      <c r="B633" s="172"/>
      <c r="C633" s="57"/>
      <c r="D633" s="84"/>
      <c r="E633" s="32"/>
      <c r="F633" s="84"/>
      <c r="G633" s="84"/>
      <c r="H633" s="84"/>
      <c r="I633" s="125"/>
      <c r="J633" s="115"/>
      <c r="K633" s="115"/>
    </row>
    <row r="634" spans="1:11" ht="33" customHeight="1">
      <c r="A634" s="85"/>
      <c r="B634" s="172"/>
      <c r="C634" s="57"/>
      <c r="D634" s="84"/>
      <c r="E634" s="84"/>
      <c r="F634" s="84"/>
      <c r="G634" s="84"/>
      <c r="H634" s="84"/>
      <c r="I634" s="84"/>
      <c r="J634" s="115"/>
      <c r="K634" s="115"/>
    </row>
    <row r="635" spans="1:11" ht="33" customHeight="1">
      <c r="A635" s="85"/>
      <c r="B635" s="172"/>
      <c r="C635" s="57"/>
      <c r="D635" s="84"/>
      <c r="E635" s="84"/>
      <c r="F635" s="84"/>
      <c r="G635" s="84"/>
      <c r="H635" s="84"/>
      <c r="I635" s="84"/>
      <c r="J635" s="115"/>
      <c r="K635" s="115"/>
    </row>
    <row r="636" spans="1:11" ht="33" customHeight="1">
      <c r="A636" s="85"/>
      <c r="B636" s="172"/>
      <c r="C636" s="57"/>
      <c r="D636" s="84"/>
      <c r="E636" s="84"/>
      <c r="F636" s="84"/>
      <c r="G636" s="84"/>
      <c r="H636" s="84"/>
      <c r="I636" s="84"/>
      <c r="J636" s="115"/>
      <c r="K636" s="115"/>
    </row>
    <row r="637" spans="1:11" ht="33" customHeight="1">
      <c r="A637" s="85"/>
      <c r="B637" s="172"/>
      <c r="C637" s="57"/>
      <c r="D637" s="84"/>
      <c r="E637" s="84"/>
      <c r="F637" s="84"/>
      <c r="G637" s="84"/>
      <c r="H637" s="84"/>
      <c r="I637" s="84"/>
      <c r="J637" s="115"/>
      <c r="K637" s="115"/>
    </row>
    <row r="638" spans="1:11" ht="33" customHeight="1">
      <c r="A638" s="85"/>
      <c r="B638" s="86"/>
      <c r="C638" s="57"/>
      <c r="D638" s="84"/>
      <c r="E638" s="84"/>
      <c r="F638" s="84"/>
      <c r="G638" s="84"/>
      <c r="H638" s="84"/>
      <c r="I638" s="84"/>
      <c r="J638" s="115"/>
      <c r="K638" s="115"/>
    </row>
    <row r="639" spans="1:11" ht="33" customHeight="1">
      <c r="A639" s="85"/>
      <c r="B639" s="86"/>
      <c r="C639" s="57"/>
      <c r="D639" s="84"/>
      <c r="E639" s="84"/>
      <c r="F639" s="84"/>
      <c r="G639" s="84"/>
      <c r="H639" s="84"/>
      <c r="I639" s="84"/>
      <c r="J639" s="115"/>
      <c r="K639" s="115"/>
    </row>
    <row r="640" spans="1:11" ht="33" customHeight="1">
      <c r="A640" s="122"/>
      <c r="B640" s="98"/>
      <c r="C640" s="118" t="s">
        <v>33</v>
      </c>
      <c r="D640" s="100">
        <f>SUM(D614:D633)</f>
        <v>264739.174</v>
      </c>
      <c r="E640" s="100">
        <f>SUM(E614:E633)</f>
        <v>188782.253</v>
      </c>
      <c r="F640" s="119">
        <f>D640-E640</f>
        <v>75956.921</v>
      </c>
      <c r="G640" s="100">
        <f>SUM(G614:G633)</f>
        <v>429300.544</v>
      </c>
      <c r="H640" s="100">
        <f>SUM(H614:H633)</f>
        <v>163390.057</v>
      </c>
      <c r="I640" s="119">
        <f>G640-H640</f>
        <v>265910.48699999996</v>
      </c>
      <c r="J640" s="120">
        <f>G640/D640</f>
        <v>1.621598109239398</v>
      </c>
      <c r="K640" s="120">
        <f>H640/E640</f>
        <v>0.8654947930937131</v>
      </c>
    </row>
    <row r="641" spans="1:11" ht="33" customHeight="1">
      <c r="A641" s="235"/>
      <c r="B641" s="235"/>
      <c r="C641" s="235"/>
      <c r="D641" s="235"/>
      <c r="E641" s="235"/>
      <c r="F641" s="235"/>
      <c r="G641" s="235"/>
      <c r="H641" s="235"/>
      <c r="I641" s="235"/>
      <c r="J641" s="235"/>
      <c r="K641" s="235"/>
    </row>
    <row r="642" spans="1:11" ht="33" customHeight="1">
      <c r="A642" s="212"/>
      <c r="B642" s="212"/>
      <c r="C642" s="212"/>
      <c r="D642" s="212"/>
      <c r="E642" s="212"/>
      <c r="F642" s="212"/>
      <c r="G642" s="212"/>
      <c r="H642" s="212"/>
      <c r="I642" s="212"/>
      <c r="J642" s="212"/>
      <c r="K642" s="212"/>
    </row>
    <row r="643" spans="1:11" ht="33" customHeight="1">
      <c r="A643" s="243" t="s">
        <v>120</v>
      </c>
      <c r="B643" s="238"/>
      <c r="C643" s="238"/>
      <c r="D643" s="238"/>
      <c r="E643" s="238"/>
      <c r="F643" s="238"/>
      <c r="G643" s="238"/>
      <c r="H643" s="238"/>
      <c r="I643" s="238"/>
      <c r="J643" s="238"/>
      <c r="K643" s="238"/>
    </row>
    <row r="644" spans="1:11" ht="33" customHeight="1">
      <c r="A644" s="212" t="s">
        <v>52</v>
      </c>
      <c r="B644" s="212"/>
      <c r="C644" s="212"/>
      <c r="D644" s="212"/>
      <c r="E644" s="212"/>
      <c r="F644" s="212"/>
      <c r="G644" s="212"/>
      <c r="H644" s="212"/>
      <c r="I644" s="212"/>
      <c r="J644" s="212"/>
      <c r="K644" s="212"/>
    </row>
    <row r="645" spans="1:11" ht="33" customHeight="1">
      <c r="A645" s="212" t="s">
        <v>118</v>
      </c>
      <c r="B645" s="212"/>
      <c r="C645" s="212"/>
      <c r="D645" s="212"/>
      <c r="E645" s="212"/>
      <c r="F645" s="212"/>
      <c r="G645" s="212"/>
      <c r="H645" s="212"/>
      <c r="I645" s="212"/>
      <c r="J645" s="212"/>
      <c r="K645" s="212"/>
    </row>
    <row r="646" spans="1:11" ht="33" customHeight="1">
      <c r="A646" s="212" t="s">
        <v>2</v>
      </c>
      <c r="B646" s="212"/>
      <c r="C646" s="212"/>
      <c r="D646" s="212"/>
      <c r="E646" s="212"/>
      <c r="F646" s="212"/>
      <c r="G646" s="212"/>
      <c r="H646" s="212"/>
      <c r="I646" s="212"/>
      <c r="J646" s="212"/>
      <c r="K646" s="212"/>
    </row>
    <row r="647" spans="1:11" ht="33" customHeight="1">
      <c r="A647" s="217" t="s">
        <v>3</v>
      </c>
      <c r="B647" s="217"/>
      <c r="C647" s="217"/>
      <c r="D647" s="217"/>
      <c r="E647" s="217"/>
      <c r="F647" s="217"/>
      <c r="G647" s="217"/>
      <c r="H647" s="217"/>
      <c r="I647" s="217"/>
      <c r="J647" s="217"/>
      <c r="K647" s="217"/>
    </row>
    <row r="648" spans="1:11" ht="33" customHeight="1">
      <c r="A648" s="218" t="s">
        <v>54</v>
      </c>
      <c r="B648" s="219"/>
      <c r="C648" s="55"/>
      <c r="D648" s="218" t="s">
        <v>47</v>
      </c>
      <c r="E648" s="224"/>
      <c r="F648" s="219"/>
      <c r="G648" s="226" t="s">
        <v>55</v>
      </c>
      <c r="H648" s="227"/>
      <c r="I648" s="228"/>
      <c r="J648" s="226" t="s">
        <v>56</v>
      </c>
      <c r="K648" s="219"/>
    </row>
    <row r="649" spans="1:11" ht="33" customHeight="1">
      <c r="A649" s="220"/>
      <c r="B649" s="221"/>
      <c r="C649" s="56" t="s">
        <v>5</v>
      </c>
      <c r="D649" s="222"/>
      <c r="E649" s="225"/>
      <c r="F649" s="223"/>
      <c r="G649" s="229"/>
      <c r="H649" s="230"/>
      <c r="I649" s="231"/>
      <c r="J649" s="222"/>
      <c r="K649" s="223"/>
    </row>
    <row r="650" spans="1:11" ht="33" customHeight="1">
      <c r="A650" s="220"/>
      <c r="B650" s="221"/>
      <c r="C650" s="56" t="s">
        <v>6</v>
      </c>
      <c r="D650" s="232" t="s">
        <v>7</v>
      </c>
      <c r="E650" s="232" t="s">
        <v>8</v>
      </c>
      <c r="F650" s="56" t="s">
        <v>9</v>
      </c>
      <c r="G650" s="232" t="s">
        <v>7</v>
      </c>
      <c r="H650" s="232" t="s">
        <v>8</v>
      </c>
      <c r="I650" s="56" t="s">
        <v>9</v>
      </c>
      <c r="J650" s="56" t="s">
        <v>10</v>
      </c>
      <c r="K650" s="56" t="s">
        <v>11</v>
      </c>
    </row>
    <row r="651" spans="1:11" ht="33" customHeight="1">
      <c r="A651" s="222"/>
      <c r="B651" s="223"/>
      <c r="C651" s="57"/>
      <c r="D651" s="233"/>
      <c r="E651" s="233"/>
      <c r="F651" s="56" t="s">
        <v>12</v>
      </c>
      <c r="G651" s="233"/>
      <c r="H651" s="233"/>
      <c r="I651" s="56" t="s">
        <v>12</v>
      </c>
      <c r="J651" s="56" t="s">
        <v>13</v>
      </c>
      <c r="K651" s="56" t="s">
        <v>13</v>
      </c>
    </row>
    <row r="652" spans="1:11" ht="33" customHeight="1">
      <c r="A652" s="214">
        <v>1</v>
      </c>
      <c r="B652" s="215"/>
      <c r="C652" s="58">
        <v>2</v>
      </c>
      <c r="D652" s="58">
        <v>3</v>
      </c>
      <c r="E652" s="58">
        <v>4</v>
      </c>
      <c r="F652" s="58">
        <v>5</v>
      </c>
      <c r="G652" s="58">
        <v>6</v>
      </c>
      <c r="H652" s="58">
        <v>7</v>
      </c>
      <c r="I652" s="58">
        <v>8</v>
      </c>
      <c r="J652" s="59" t="s">
        <v>14</v>
      </c>
      <c r="K652" s="59" t="s">
        <v>15</v>
      </c>
    </row>
    <row r="653" spans="1:11" ht="33" customHeight="1">
      <c r="A653" s="80">
        <v>2</v>
      </c>
      <c r="B653" s="55"/>
      <c r="C653" s="109" t="s">
        <v>119</v>
      </c>
      <c r="D653" s="155">
        <v>252922.607</v>
      </c>
      <c r="E653" s="155">
        <v>176780.883</v>
      </c>
      <c r="F653" s="164">
        <f>D653-E653</f>
        <v>76141.72399999999</v>
      </c>
      <c r="G653" s="95">
        <v>429220.474</v>
      </c>
      <c r="H653" s="95">
        <v>162487.353</v>
      </c>
      <c r="I653" s="165">
        <f>G653-H653</f>
        <v>266733.121</v>
      </c>
      <c r="J653" s="113">
        <f>G653/D653</f>
        <v>1.6970427400347017</v>
      </c>
      <c r="K653" s="113">
        <f>H653/E653</f>
        <v>0.9191454994599162</v>
      </c>
    </row>
    <row r="654" spans="1:11" ht="33" customHeight="1">
      <c r="A654" s="81"/>
      <c r="B654" s="56"/>
      <c r="C654" s="109"/>
      <c r="D654" s="97"/>
      <c r="E654" s="97"/>
      <c r="F654" s="89"/>
      <c r="G654" s="84"/>
      <c r="H654" s="84"/>
      <c r="I654" s="89"/>
      <c r="J654" s="113"/>
      <c r="K654" s="113"/>
    </row>
    <row r="655" spans="1:11" ht="33" customHeight="1">
      <c r="A655" s="85"/>
      <c r="B655" s="72"/>
      <c r="C655" s="62"/>
      <c r="D655" s="97"/>
      <c r="E655" s="97"/>
      <c r="F655" s="89">
        <f>D655-E655</f>
        <v>0</v>
      </c>
      <c r="G655" s="84"/>
      <c r="H655" s="84"/>
      <c r="I655" s="116"/>
      <c r="J655" s="113"/>
      <c r="K655" s="113"/>
    </row>
    <row r="656" spans="1:11" ht="33" customHeight="1">
      <c r="A656" s="85"/>
      <c r="B656" s="72"/>
      <c r="C656" s="57"/>
      <c r="D656" s="97"/>
      <c r="E656" s="97"/>
      <c r="F656" s="116"/>
      <c r="G656" s="84"/>
      <c r="H656" s="84"/>
      <c r="I656" s="116"/>
      <c r="J656" s="113"/>
      <c r="K656" s="113"/>
    </row>
    <row r="657" spans="1:11" ht="33" customHeight="1">
      <c r="A657" s="85"/>
      <c r="B657" s="72"/>
      <c r="C657" s="57"/>
      <c r="D657" s="97"/>
      <c r="E657" s="97"/>
      <c r="F657" s="89"/>
      <c r="G657" s="84"/>
      <c r="H657" s="84"/>
      <c r="I657" s="116"/>
      <c r="J657" s="113"/>
      <c r="K657" s="113"/>
    </row>
    <row r="658" spans="1:11" ht="33" customHeight="1">
      <c r="A658" s="85"/>
      <c r="B658" s="72"/>
      <c r="C658" s="57"/>
      <c r="D658" s="97"/>
      <c r="E658" s="97"/>
      <c r="F658" s="89"/>
      <c r="G658" s="84"/>
      <c r="H658" s="84"/>
      <c r="I658" s="89"/>
      <c r="J658" s="113"/>
      <c r="K658" s="113"/>
    </row>
    <row r="659" spans="1:11" ht="33" customHeight="1">
      <c r="A659" s="85"/>
      <c r="B659" s="72"/>
      <c r="C659" s="57"/>
      <c r="D659" s="97"/>
      <c r="E659" s="97"/>
      <c r="F659" s="116"/>
      <c r="G659" s="84"/>
      <c r="H659" s="84"/>
      <c r="I659" s="116"/>
      <c r="J659" s="113"/>
      <c r="K659" s="113"/>
    </row>
    <row r="660" spans="1:11" ht="33" customHeight="1">
      <c r="A660" s="85"/>
      <c r="B660" s="72"/>
      <c r="C660" s="57"/>
      <c r="D660" s="97"/>
      <c r="E660" s="97"/>
      <c r="F660" s="89"/>
      <c r="G660" s="84"/>
      <c r="H660" s="84"/>
      <c r="I660" s="89"/>
      <c r="J660" s="113"/>
      <c r="K660" s="113"/>
    </row>
    <row r="661" spans="1:11" ht="33" customHeight="1">
      <c r="A661" s="85"/>
      <c r="B661" s="72"/>
      <c r="C661" s="57"/>
      <c r="D661" s="97"/>
      <c r="E661" s="97"/>
      <c r="F661" s="116"/>
      <c r="G661" s="84"/>
      <c r="H661" s="84"/>
      <c r="I661" s="89"/>
      <c r="J661" s="113"/>
      <c r="K661" s="113"/>
    </row>
    <row r="662" spans="1:11" ht="33" customHeight="1">
      <c r="A662" s="85"/>
      <c r="B662" s="72"/>
      <c r="C662" s="57"/>
      <c r="D662" s="97"/>
      <c r="E662" s="97"/>
      <c r="F662" s="116"/>
      <c r="G662" s="84"/>
      <c r="H662" s="84"/>
      <c r="I662" s="116"/>
      <c r="J662" s="113"/>
      <c r="K662" s="113"/>
    </row>
    <row r="663" spans="1:11" ht="33" customHeight="1">
      <c r="A663" s="85"/>
      <c r="B663" s="72"/>
      <c r="C663" s="74"/>
      <c r="D663" s="97"/>
      <c r="E663" s="97"/>
      <c r="F663" s="116"/>
      <c r="G663" s="84"/>
      <c r="H663" s="84"/>
      <c r="I663" s="89"/>
      <c r="J663" s="113"/>
      <c r="K663" s="113"/>
    </row>
    <row r="664" spans="1:11" ht="33" customHeight="1">
      <c r="A664" s="85"/>
      <c r="B664" s="72"/>
      <c r="C664" s="74"/>
      <c r="D664" s="97"/>
      <c r="E664" s="97"/>
      <c r="F664" s="116"/>
      <c r="G664" s="84"/>
      <c r="H664" s="84"/>
      <c r="I664" s="89"/>
      <c r="J664" s="113"/>
      <c r="K664" s="113"/>
    </row>
    <row r="665" spans="1:11" ht="33" customHeight="1">
      <c r="A665" s="85"/>
      <c r="B665" s="72"/>
      <c r="C665" s="74"/>
      <c r="D665" s="97"/>
      <c r="E665" s="97"/>
      <c r="F665" s="116"/>
      <c r="G665" s="84"/>
      <c r="H665" s="84"/>
      <c r="I665" s="89"/>
      <c r="J665" s="113"/>
      <c r="K665" s="113"/>
    </row>
    <row r="666" spans="1:11" ht="33" customHeight="1">
      <c r="A666" s="85"/>
      <c r="B666" s="72"/>
      <c r="C666" s="74"/>
      <c r="D666" s="97"/>
      <c r="E666" s="97"/>
      <c r="F666" s="116"/>
      <c r="G666" s="84"/>
      <c r="H666" s="84"/>
      <c r="I666" s="89"/>
      <c r="J666" s="113"/>
      <c r="K666" s="113"/>
    </row>
    <row r="667" spans="1:11" ht="33" customHeight="1">
      <c r="A667" s="85"/>
      <c r="B667" s="72"/>
      <c r="C667" s="74"/>
      <c r="D667" s="97"/>
      <c r="E667" s="97"/>
      <c r="F667" s="116"/>
      <c r="G667" s="84"/>
      <c r="H667" s="84"/>
      <c r="I667" s="89"/>
      <c r="J667" s="113"/>
      <c r="K667" s="113"/>
    </row>
    <row r="668" spans="1:11" ht="33" customHeight="1">
      <c r="A668" s="85"/>
      <c r="B668" s="72"/>
      <c r="C668" s="74"/>
      <c r="D668" s="97"/>
      <c r="E668" s="97"/>
      <c r="F668" s="116"/>
      <c r="G668" s="84"/>
      <c r="H668" s="84"/>
      <c r="I668" s="89"/>
      <c r="J668" s="113"/>
      <c r="K668" s="113"/>
    </row>
    <row r="669" spans="1:11" ht="33" customHeight="1">
      <c r="A669" s="85"/>
      <c r="B669" s="72"/>
      <c r="C669" s="57"/>
      <c r="D669" s="97"/>
      <c r="E669" s="97"/>
      <c r="F669" s="116"/>
      <c r="G669" s="84"/>
      <c r="H669" s="84"/>
      <c r="I669" s="116"/>
      <c r="J669" s="113"/>
      <c r="K669" s="113"/>
    </row>
    <row r="670" spans="1:11" ht="33" customHeight="1">
      <c r="A670" s="85"/>
      <c r="B670" s="72"/>
      <c r="C670" s="57"/>
      <c r="D670" s="97"/>
      <c r="E670" s="97"/>
      <c r="F670" s="89"/>
      <c r="G670" s="84"/>
      <c r="H670" s="84"/>
      <c r="I670" s="89"/>
      <c r="J670" s="113"/>
      <c r="K670" s="113"/>
    </row>
    <row r="671" spans="1:11" ht="33" customHeight="1">
      <c r="A671" s="85"/>
      <c r="B671" s="72"/>
      <c r="C671" s="57"/>
      <c r="D671" s="97"/>
      <c r="E671" s="97"/>
      <c r="F671" s="89"/>
      <c r="G671" s="83"/>
      <c r="H671" s="83"/>
      <c r="I671" s="89"/>
      <c r="J671" s="113"/>
      <c r="K671" s="113"/>
    </row>
    <row r="672" spans="1:11" ht="33" customHeight="1">
      <c r="A672" s="85"/>
      <c r="B672" s="72"/>
      <c r="C672" s="57"/>
      <c r="D672" s="97"/>
      <c r="E672" s="97"/>
      <c r="F672" s="89"/>
      <c r="G672" s="84"/>
      <c r="H672" s="84"/>
      <c r="I672" s="116"/>
      <c r="J672" s="113"/>
      <c r="K672" s="113"/>
    </row>
    <row r="673" spans="1:11" ht="33" customHeight="1">
      <c r="A673" s="85"/>
      <c r="B673" s="72"/>
      <c r="C673" s="57"/>
      <c r="D673" s="97"/>
      <c r="E673" s="97"/>
      <c r="F673" s="116"/>
      <c r="G673" s="84"/>
      <c r="H673" s="84"/>
      <c r="I673" s="116"/>
      <c r="J673" s="113"/>
      <c r="K673" s="113"/>
    </row>
    <row r="674" spans="1:11" ht="33" customHeight="1">
      <c r="A674" s="85"/>
      <c r="B674" s="72"/>
      <c r="C674" s="57"/>
      <c r="D674" s="97"/>
      <c r="E674" s="97"/>
      <c r="F674" s="89"/>
      <c r="G674" s="84"/>
      <c r="H674" s="84"/>
      <c r="I674" s="89"/>
      <c r="J674" s="113"/>
      <c r="K674" s="113"/>
    </row>
    <row r="675" spans="1:11" ht="33" customHeight="1">
      <c r="A675" s="85"/>
      <c r="B675" s="72"/>
      <c r="C675" s="57"/>
      <c r="D675" s="158"/>
      <c r="E675" s="158"/>
      <c r="F675" s="89"/>
      <c r="G675" s="84"/>
      <c r="H675" s="84"/>
      <c r="I675" s="89"/>
      <c r="J675" s="113"/>
      <c r="K675" s="113"/>
    </row>
    <row r="676" spans="1:11" ht="33" customHeight="1">
      <c r="A676" s="85"/>
      <c r="B676" s="72"/>
      <c r="C676" s="57"/>
      <c r="D676" s="84"/>
      <c r="E676" s="84"/>
      <c r="F676" s="89"/>
      <c r="G676" s="84"/>
      <c r="H676" s="84"/>
      <c r="I676" s="89"/>
      <c r="J676" s="113"/>
      <c r="K676" s="113"/>
    </row>
    <row r="677" spans="1:11" ht="33" customHeight="1">
      <c r="A677" s="85"/>
      <c r="B677" s="57"/>
      <c r="C677" s="57"/>
      <c r="D677" s="84"/>
      <c r="E677" s="84"/>
      <c r="F677" s="89"/>
      <c r="G677" s="84"/>
      <c r="H677" s="84"/>
      <c r="I677" s="89"/>
      <c r="J677" s="113"/>
      <c r="K677" s="113"/>
    </row>
    <row r="678" spans="1:11" ht="33" customHeight="1">
      <c r="A678" s="85"/>
      <c r="B678" s="57"/>
      <c r="C678" s="57"/>
      <c r="D678" s="84"/>
      <c r="E678" s="84"/>
      <c r="F678" s="89"/>
      <c r="G678" s="84"/>
      <c r="H678" s="84"/>
      <c r="I678" s="89"/>
      <c r="J678" s="113"/>
      <c r="K678" s="113"/>
    </row>
    <row r="679" spans="1:11" ht="33" customHeight="1">
      <c r="A679" s="85"/>
      <c r="B679" s="57"/>
      <c r="C679" s="57"/>
      <c r="D679" s="84"/>
      <c r="E679" s="84"/>
      <c r="F679" s="89"/>
      <c r="G679" s="84"/>
      <c r="H679" s="84"/>
      <c r="I679" s="89"/>
      <c r="J679" s="113"/>
      <c r="K679" s="113"/>
    </row>
    <row r="680" spans="1:11" ht="33" customHeight="1">
      <c r="A680" s="122"/>
      <c r="B680" s="75"/>
      <c r="C680" s="118" t="s">
        <v>33</v>
      </c>
      <c r="D680" s="100">
        <f aca="true" t="shared" si="32" ref="D680:I680">SUM(D653:D673)</f>
        <v>252922.607</v>
      </c>
      <c r="E680" s="100">
        <f t="shared" si="32"/>
        <v>176780.883</v>
      </c>
      <c r="F680" s="119">
        <f t="shared" si="32"/>
        <v>76141.72399999999</v>
      </c>
      <c r="G680" s="100">
        <f t="shared" si="32"/>
        <v>429220.474</v>
      </c>
      <c r="H680" s="100">
        <f t="shared" si="32"/>
        <v>162487.353</v>
      </c>
      <c r="I680" s="119">
        <f t="shared" si="32"/>
        <v>266733.121</v>
      </c>
      <c r="J680" s="120">
        <f>G680/D680</f>
        <v>1.6970427400347017</v>
      </c>
      <c r="K680" s="120">
        <f>H680/E680</f>
        <v>0.9191454994599162</v>
      </c>
    </row>
    <row r="681" spans="1:11" ht="33" customHeight="1">
      <c r="A681" s="235"/>
      <c r="B681" s="235"/>
      <c r="C681" s="235"/>
      <c r="D681" s="235"/>
      <c r="E681" s="235"/>
      <c r="F681" s="235"/>
      <c r="G681" s="235"/>
      <c r="H681" s="235"/>
      <c r="I681" s="235"/>
      <c r="J681" s="235"/>
      <c r="K681" s="235"/>
    </row>
    <row r="682" spans="1:11" ht="33" customHeight="1">
      <c r="A682" s="212"/>
      <c r="B682" s="212"/>
      <c r="C682" s="212"/>
      <c r="D682" s="212"/>
      <c r="E682" s="212"/>
      <c r="F682" s="212"/>
      <c r="G682" s="212"/>
      <c r="H682" s="212"/>
      <c r="I682" s="212"/>
      <c r="J682" s="212"/>
      <c r="K682" s="212"/>
    </row>
    <row r="683" spans="1:11" ht="33" customHeight="1">
      <c r="A683" s="243" t="s">
        <v>121</v>
      </c>
      <c r="B683" s="238"/>
      <c r="C683" s="238"/>
      <c r="D683" s="238"/>
      <c r="E683" s="238"/>
      <c r="F683" s="238"/>
      <c r="G683" s="238"/>
      <c r="H683" s="238"/>
      <c r="I683" s="238"/>
      <c r="J683" s="238"/>
      <c r="K683" s="238"/>
    </row>
    <row r="684" spans="1:11" ht="33" customHeight="1">
      <c r="A684" s="212" t="s">
        <v>52</v>
      </c>
      <c r="B684" s="212"/>
      <c r="C684" s="212"/>
      <c r="D684" s="212"/>
      <c r="E684" s="212"/>
      <c r="F684" s="212"/>
      <c r="G684" s="212"/>
      <c r="H684" s="212"/>
      <c r="I684" s="212"/>
      <c r="J684" s="212"/>
      <c r="K684" s="212"/>
    </row>
    <row r="685" spans="1:11" ht="33" customHeight="1">
      <c r="A685" s="212" t="s">
        <v>118</v>
      </c>
      <c r="B685" s="212"/>
      <c r="C685" s="212"/>
      <c r="D685" s="212"/>
      <c r="E685" s="212"/>
      <c r="F685" s="212"/>
      <c r="G685" s="212"/>
      <c r="H685" s="212"/>
      <c r="I685" s="212"/>
      <c r="J685" s="212"/>
      <c r="K685" s="212"/>
    </row>
    <row r="686" spans="1:11" ht="33" customHeight="1">
      <c r="A686" s="212" t="s">
        <v>36</v>
      </c>
      <c r="B686" s="212"/>
      <c r="C686" s="212"/>
      <c r="D686" s="212"/>
      <c r="E686" s="212"/>
      <c r="F686" s="212"/>
      <c r="G686" s="212"/>
      <c r="H686" s="212"/>
      <c r="I686" s="212"/>
      <c r="J686" s="212"/>
      <c r="K686" s="212"/>
    </row>
    <row r="687" spans="1:11" ht="33" customHeight="1">
      <c r="A687" s="217" t="s">
        <v>3</v>
      </c>
      <c r="B687" s="217"/>
      <c r="C687" s="217"/>
      <c r="D687" s="217"/>
      <c r="E687" s="217"/>
      <c r="F687" s="217"/>
      <c r="G687" s="217"/>
      <c r="H687" s="217"/>
      <c r="I687" s="217"/>
      <c r="J687" s="217"/>
      <c r="K687" s="217"/>
    </row>
    <row r="688" spans="1:11" ht="33" customHeight="1">
      <c r="A688" s="218" t="s">
        <v>54</v>
      </c>
      <c r="B688" s="219"/>
      <c r="C688" s="55"/>
      <c r="D688" s="218" t="s">
        <v>47</v>
      </c>
      <c r="E688" s="224"/>
      <c r="F688" s="219"/>
      <c r="G688" s="226" t="s">
        <v>55</v>
      </c>
      <c r="H688" s="227"/>
      <c r="I688" s="228"/>
      <c r="J688" s="226" t="s">
        <v>56</v>
      </c>
      <c r="K688" s="219"/>
    </row>
    <row r="689" spans="1:11" ht="33" customHeight="1">
      <c r="A689" s="220"/>
      <c r="B689" s="221"/>
      <c r="C689" s="56" t="s">
        <v>5</v>
      </c>
      <c r="D689" s="222"/>
      <c r="E689" s="225"/>
      <c r="F689" s="223"/>
      <c r="G689" s="229"/>
      <c r="H689" s="230"/>
      <c r="I689" s="231"/>
      <c r="J689" s="222"/>
      <c r="K689" s="223"/>
    </row>
    <row r="690" spans="1:11" ht="33" customHeight="1">
      <c r="A690" s="220"/>
      <c r="B690" s="221"/>
      <c r="C690" s="56" t="s">
        <v>6</v>
      </c>
      <c r="D690" s="232" t="s">
        <v>7</v>
      </c>
      <c r="E690" s="232" t="s">
        <v>8</v>
      </c>
      <c r="F690" s="56" t="s">
        <v>9</v>
      </c>
      <c r="G690" s="232" t="s">
        <v>7</v>
      </c>
      <c r="H690" s="232" t="s">
        <v>8</v>
      </c>
      <c r="I690" s="56" t="s">
        <v>9</v>
      </c>
      <c r="J690" s="56" t="s">
        <v>10</v>
      </c>
      <c r="K690" s="56" t="s">
        <v>11</v>
      </c>
    </row>
    <row r="691" spans="1:11" ht="33" customHeight="1">
      <c r="A691" s="222"/>
      <c r="B691" s="223"/>
      <c r="C691" s="57"/>
      <c r="D691" s="233"/>
      <c r="E691" s="233"/>
      <c r="F691" s="56" t="s">
        <v>12</v>
      </c>
      <c r="G691" s="233"/>
      <c r="H691" s="233"/>
      <c r="I691" s="56" t="s">
        <v>12</v>
      </c>
      <c r="J691" s="56" t="s">
        <v>13</v>
      </c>
      <c r="K691" s="56" t="s">
        <v>13</v>
      </c>
    </row>
    <row r="692" spans="1:11" ht="33" customHeight="1">
      <c r="A692" s="214">
        <v>1</v>
      </c>
      <c r="B692" s="215"/>
      <c r="C692" s="58">
        <v>2</v>
      </c>
      <c r="D692" s="58">
        <v>3</v>
      </c>
      <c r="E692" s="58">
        <v>4</v>
      </c>
      <c r="F692" s="58">
        <v>5</v>
      </c>
      <c r="G692" s="58">
        <v>6</v>
      </c>
      <c r="H692" s="58">
        <v>7</v>
      </c>
      <c r="I692" s="58">
        <v>8</v>
      </c>
      <c r="J692" s="59" t="s">
        <v>14</v>
      </c>
      <c r="K692" s="59" t="s">
        <v>15</v>
      </c>
    </row>
    <row r="693" spans="1:11" ht="33" customHeight="1">
      <c r="A693" s="80">
        <v>3</v>
      </c>
      <c r="B693" s="55"/>
      <c r="C693" s="109" t="s">
        <v>119</v>
      </c>
      <c r="D693" s="158"/>
      <c r="E693" s="155">
        <v>12001.37</v>
      </c>
      <c r="F693" s="124">
        <f>D693-E693</f>
        <v>-12001.37</v>
      </c>
      <c r="G693" s="84"/>
      <c r="H693" s="95">
        <v>902.704</v>
      </c>
      <c r="I693" s="124">
        <f>G693-H693</f>
        <v>-902.704</v>
      </c>
      <c r="J693" s="113"/>
      <c r="K693" s="113">
        <f>H693/E693</f>
        <v>0.07521674608815493</v>
      </c>
    </row>
    <row r="694" spans="1:11" ht="33" customHeight="1">
      <c r="A694" s="81"/>
      <c r="B694" s="171"/>
      <c r="C694" s="109"/>
      <c r="D694" s="97"/>
      <c r="E694" s="97"/>
      <c r="F694" s="84"/>
      <c r="G694" s="84"/>
      <c r="H694" s="84"/>
      <c r="I694" s="84"/>
      <c r="J694" s="84"/>
      <c r="K694" s="115"/>
    </row>
    <row r="695" spans="1:11" ht="33" customHeight="1">
      <c r="A695" s="85"/>
      <c r="B695" s="172"/>
      <c r="C695" s="62"/>
      <c r="D695" s="97"/>
      <c r="E695" s="97"/>
      <c r="F695" s="84">
        <f>D695-E695</f>
        <v>0</v>
      </c>
      <c r="G695" s="84"/>
      <c r="H695" s="32"/>
      <c r="I695" s="84">
        <f>G695-H695</f>
        <v>0</v>
      </c>
      <c r="J695" s="84"/>
      <c r="K695" s="115"/>
    </row>
    <row r="696" spans="1:11" ht="33" customHeight="1">
      <c r="A696" s="85"/>
      <c r="B696" s="172"/>
      <c r="C696" s="62"/>
      <c r="D696" s="97"/>
      <c r="E696" s="97"/>
      <c r="F696" s="84">
        <f>D696-E696</f>
        <v>0</v>
      </c>
      <c r="G696" s="84"/>
      <c r="H696" s="84"/>
      <c r="I696" s="125"/>
      <c r="J696" s="84"/>
      <c r="K696" s="115"/>
    </row>
    <row r="697" spans="1:11" ht="33" customHeight="1">
      <c r="A697" s="85"/>
      <c r="B697" s="172"/>
      <c r="C697" s="57"/>
      <c r="D697" s="97"/>
      <c r="E697" s="97"/>
      <c r="F697" s="125"/>
      <c r="G697" s="84"/>
      <c r="H697" s="84"/>
      <c r="I697" s="125"/>
      <c r="J697" s="84"/>
      <c r="K697" s="115"/>
    </row>
    <row r="698" spans="1:11" ht="33" customHeight="1">
      <c r="A698" s="85"/>
      <c r="B698" s="172"/>
      <c r="C698" s="57"/>
      <c r="D698" s="97"/>
      <c r="E698" s="97"/>
      <c r="F698" s="125"/>
      <c r="G698" s="84"/>
      <c r="H698" s="84"/>
      <c r="I698" s="125"/>
      <c r="J698" s="84"/>
      <c r="K698" s="115"/>
    </row>
    <row r="699" spans="1:11" ht="33" customHeight="1">
      <c r="A699" s="85"/>
      <c r="B699" s="172"/>
      <c r="C699" s="57"/>
      <c r="D699" s="97"/>
      <c r="E699" s="97"/>
      <c r="F699" s="125"/>
      <c r="G699" s="84"/>
      <c r="H699" s="84"/>
      <c r="I699" s="125"/>
      <c r="J699" s="84"/>
      <c r="K699" s="115"/>
    </row>
    <row r="700" spans="1:11" ht="33" customHeight="1">
      <c r="A700" s="85"/>
      <c r="B700" s="172"/>
      <c r="C700" s="57"/>
      <c r="D700" s="97"/>
      <c r="E700" s="97"/>
      <c r="F700" s="125"/>
      <c r="G700" s="84"/>
      <c r="H700" s="84"/>
      <c r="I700" s="125"/>
      <c r="J700" s="84"/>
      <c r="K700" s="115"/>
    </row>
    <row r="701" spans="1:11" ht="33" customHeight="1">
      <c r="A701" s="85"/>
      <c r="B701" s="172"/>
      <c r="C701" s="57"/>
      <c r="D701" s="97"/>
      <c r="E701" s="97"/>
      <c r="F701" s="125"/>
      <c r="G701" s="84"/>
      <c r="H701" s="84"/>
      <c r="I701" s="125"/>
      <c r="J701" s="84"/>
      <c r="K701" s="115"/>
    </row>
    <row r="702" spans="1:11" ht="33" customHeight="1">
      <c r="A702" s="85"/>
      <c r="B702" s="172"/>
      <c r="C702" s="57"/>
      <c r="D702" s="97"/>
      <c r="E702" s="97"/>
      <c r="F702" s="125"/>
      <c r="G702" s="84"/>
      <c r="H702" s="84"/>
      <c r="I702" s="125"/>
      <c r="J702" s="84"/>
      <c r="K702" s="115"/>
    </row>
    <row r="703" spans="1:11" ht="33" customHeight="1">
      <c r="A703" s="85"/>
      <c r="B703" s="172"/>
      <c r="C703" s="57"/>
      <c r="D703" s="97"/>
      <c r="E703" s="97"/>
      <c r="F703" s="84"/>
      <c r="G703" s="84"/>
      <c r="H703" s="84"/>
      <c r="I703" s="125"/>
      <c r="J703" s="84"/>
      <c r="K703" s="115"/>
    </row>
    <row r="704" spans="1:11" ht="33" customHeight="1">
      <c r="A704" s="85"/>
      <c r="B704" s="172"/>
      <c r="C704" s="57"/>
      <c r="D704" s="97"/>
      <c r="E704" s="97"/>
      <c r="F704" s="84"/>
      <c r="G704" s="84"/>
      <c r="H704" s="84"/>
      <c r="I704" s="125"/>
      <c r="J704" s="84"/>
      <c r="K704" s="115"/>
    </row>
    <row r="705" spans="1:11" ht="33" customHeight="1">
      <c r="A705" s="85"/>
      <c r="B705" s="172"/>
      <c r="C705" s="57"/>
      <c r="D705" s="97"/>
      <c r="E705" s="97"/>
      <c r="F705" s="84"/>
      <c r="G705" s="84"/>
      <c r="H705" s="84"/>
      <c r="I705" s="125"/>
      <c r="J705" s="84"/>
      <c r="K705" s="115"/>
    </row>
    <row r="706" spans="1:11" ht="33" customHeight="1">
      <c r="A706" s="85"/>
      <c r="B706" s="172"/>
      <c r="C706" s="57"/>
      <c r="D706" s="97"/>
      <c r="E706" s="97"/>
      <c r="F706" s="84"/>
      <c r="G706" s="84"/>
      <c r="H706" s="84"/>
      <c r="I706" s="84"/>
      <c r="J706" s="84"/>
      <c r="K706" s="115"/>
    </row>
    <row r="707" spans="1:11" ht="33" customHeight="1">
      <c r="A707" s="85"/>
      <c r="B707" s="172"/>
      <c r="C707" s="57"/>
      <c r="D707" s="97"/>
      <c r="E707" s="97"/>
      <c r="F707" s="125"/>
      <c r="G707" s="84"/>
      <c r="H707" s="84"/>
      <c r="I707" s="125"/>
      <c r="J707" s="84"/>
      <c r="K707" s="115"/>
    </row>
    <row r="708" spans="1:11" ht="33" customHeight="1">
      <c r="A708" s="85"/>
      <c r="B708" s="172"/>
      <c r="C708" s="57"/>
      <c r="D708" s="97"/>
      <c r="E708" s="97"/>
      <c r="F708" s="125"/>
      <c r="G708" s="84"/>
      <c r="H708" s="84"/>
      <c r="I708" s="84"/>
      <c r="J708" s="84"/>
      <c r="K708" s="115"/>
    </row>
    <row r="709" spans="1:11" ht="33" customHeight="1">
      <c r="A709" s="85"/>
      <c r="B709" s="172"/>
      <c r="C709" s="57"/>
      <c r="D709" s="97"/>
      <c r="E709" s="97"/>
      <c r="F709" s="125"/>
      <c r="G709" s="84"/>
      <c r="H709" s="84"/>
      <c r="I709" s="84"/>
      <c r="J709" s="84"/>
      <c r="K709" s="115"/>
    </row>
    <row r="710" spans="1:11" ht="33" customHeight="1">
      <c r="A710" s="85"/>
      <c r="B710" s="172"/>
      <c r="C710" s="57"/>
      <c r="D710" s="97"/>
      <c r="E710" s="97"/>
      <c r="F710" s="125"/>
      <c r="G710" s="84"/>
      <c r="H710" s="84"/>
      <c r="I710" s="84"/>
      <c r="J710" s="84"/>
      <c r="K710" s="115"/>
    </row>
    <row r="711" spans="1:11" ht="33" customHeight="1">
      <c r="A711" s="85"/>
      <c r="B711" s="172"/>
      <c r="C711" s="57"/>
      <c r="D711" s="97"/>
      <c r="E711" s="97"/>
      <c r="F711" s="125"/>
      <c r="G711" s="84"/>
      <c r="H711" s="84"/>
      <c r="I711" s="125"/>
      <c r="J711" s="84"/>
      <c r="K711" s="115"/>
    </row>
    <row r="712" spans="1:11" ht="33" customHeight="1">
      <c r="A712" s="85"/>
      <c r="B712" s="172"/>
      <c r="C712" s="57"/>
      <c r="D712" s="97"/>
      <c r="E712" s="97"/>
      <c r="F712" s="84"/>
      <c r="G712" s="84"/>
      <c r="H712" s="84"/>
      <c r="I712" s="84"/>
      <c r="J712" s="84"/>
      <c r="K712" s="115"/>
    </row>
    <row r="713" spans="1:11" ht="33" customHeight="1">
      <c r="A713" s="85"/>
      <c r="B713" s="172"/>
      <c r="C713" s="57"/>
      <c r="D713" s="97"/>
      <c r="E713" s="97"/>
      <c r="F713" s="84"/>
      <c r="G713" s="83"/>
      <c r="H713" s="83"/>
      <c r="I713" s="84"/>
      <c r="J713" s="84"/>
      <c r="K713" s="115"/>
    </row>
    <row r="714" spans="1:11" ht="33" customHeight="1">
      <c r="A714" s="85"/>
      <c r="B714" s="172"/>
      <c r="C714" s="57"/>
      <c r="D714" s="97"/>
      <c r="E714" s="97"/>
      <c r="F714" s="84"/>
      <c r="G714" s="84"/>
      <c r="H714" s="84"/>
      <c r="I714" s="125"/>
      <c r="J714" s="84"/>
      <c r="K714" s="115"/>
    </row>
    <row r="715" spans="1:11" ht="33" customHeight="1">
      <c r="A715" s="85"/>
      <c r="B715" s="172"/>
      <c r="C715" s="57"/>
      <c r="D715" s="97"/>
      <c r="E715" s="97"/>
      <c r="F715" s="125"/>
      <c r="G715" s="84"/>
      <c r="H715" s="84"/>
      <c r="I715" s="125"/>
      <c r="J715" s="84"/>
      <c r="K715" s="115"/>
    </row>
    <row r="716" spans="1:11" ht="33" customHeight="1">
      <c r="A716" s="85"/>
      <c r="B716" s="86"/>
      <c r="C716" s="57"/>
      <c r="D716" s="84"/>
      <c r="E716" s="84"/>
      <c r="F716" s="84"/>
      <c r="G716" s="84"/>
      <c r="H716" s="84"/>
      <c r="I716" s="84"/>
      <c r="J716" s="84"/>
      <c r="K716" s="115"/>
    </row>
    <row r="717" spans="1:11" ht="33" customHeight="1">
      <c r="A717" s="85"/>
      <c r="B717" s="86"/>
      <c r="C717" s="57"/>
      <c r="D717" s="84"/>
      <c r="E717" s="84"/>
      <c r="F717" s="84"/>
      <c r="G717" s="84"/>
      <c r="H717" s="84"/>
      <c r="I717" s="84"/>
      <c r="J717" s="84"/>
      <c r="K717" s="115"/>
    </row>
    <row r="718" spans="1:11" ht="33" customHeight="1">
      <c r="A718" s="85"/>
      <c r="B718" s="86"/>
      <c r="C718" s="57"/>
      <c r="D718" s="84"/>
      <c r="E718" s="84"/>
      <c r="F718" s="84"/>
      <c r="G718" s="84"/>
      <c r="H718" s="84"/>
      <c r="I718" s="84"/>
      <c r="J718" s="84"/>
      <c r="K718" s="115"/>
    </row>
    <row r="719" spans="1:11" ht="33" customHeight="1">
      <c r="A719" s="85"/>
      <c r="B719" s="86"/>
      <c r="C719" s="57"/>
      <c r="D719" s="84"/>
      <c r="E719" s="84"/>
      <c r="F719" s="84"/>
      <c r="G719" s="84"/>
      <c r="H719" s="84"/>
      <c r="I719" s="84"/>
      <c r="J719" s="84"/>
      <c r="K719" s="115"/>
    </row>
    <row r="720" spans="1:11" ht="33" customHeight="1">
      <c r="A720" s="122"/>
      <c r="B720" s="98"/>
      <c r="C720" s="118" t="s">
        <v>33</v>
      </c>
      <c r="D720" s="100">
        <f aca="true" t="shared" si="33" ref="D720:I720">SUM(D693:D715)</f>
        <v>0</v>
      </c>
      <c r="E720" s="100">
        <f t="shared" si="33"/>
        <v>12001.37</v>
      </c>
      <c r="F720" s="100">
        <f t="shared" si="33"/>
        <v>-12001.37</v>
      </c>
      <c r="G720" s="100">
        <f t="shared" si="33"/>
        <v>0</v>
      </c>
      <c r="H720" s="100">
        <f t="shared" si="33"/>
        <v>902.704</v>
      </c>
      <c r="I720" s="100">
        <f t="shared" si="33"/>
        <v>-902.704</v>
      </c>
      <c r="J720" s="120"/>
      <c r="K720" s="120">
        <f>H720/E720</f>
        <v>0.07521674608815493</v>
      </c>
    </row>
    <row r="721" spans="1:11" ht="33" customHeight="1">
      <c r="A721" s="235"/>
      <c r="B721" s="235"/>
      <c r="C721" s="235"/>
      <c r="D721" s="235"/>
      <c r="E721" s="235"/>
      <c r="F721" s="235"/>
      <c r="G721" s="235"/>
      <c r="H721" s="235"/>
      <c r="I721" s="235"/>
      <c r="J721" s="235"/>
      <c r="K721" s="235"/>
    </row>
    <row r="722" spans="1:11" ht="33" customHeight="1">
      <c r="A722" s="212"/>
      <c r="B722" s="212"/>
      <c r="C722" s="212"/>
      <c r="D722" s="212"/>
      <c r="E722" s="212"/>
      <c r="F722" s="212"/>
      <c r="G722" s="212"/>
      <c r="H722" s="212"/>
      <c r="I722" s="212"/>
      <c r="J722" s="212"/>
      <c r="K722" s="212"/>
    </row>
    <row r="723" spans="1:11" ht="33" customHeight="1">
      <c r="A723" s="243" t="s">
        <v>122</v>
      </c>
      <c r="B723" s="238"/>
      <c r="C723" s="238"/>
      <c r="D723" s="238"/>
      <c r="E723" s="238"/>
      <c r="F723" s="238"/>
      <c r="G723" s="238"/>
      <c r="H723" s="238"/>
      <c r="I723" s="238"/>
      <c r="J723" s="238"/>
      <c r="K723" s="238"/>
    </row>
    <row r="724" spans="1:11" ht="33" customHeight="1">
      <c r="A724" s="212" t="s">
        <v>52</v>
      </c>
      <c r="B724" s="212"/>
      <c r="C724" s="212"/>
      <c r="D724" s="212"/>
      <c r="E724" s="212"/>
      <c r="F724" s="212"/>
      <c r="G724" s="212"/>
      <c r="H724" s="212"/>
      <c r="I724" s="212"/>
      <c r="J724" s="212"/>
      <c r="K724" s="212"/>
    </row>
    <row r="725" spans="1:11" ht="33" customHeight="1">
      <c r="A725" s="212" t="s">
        <v>118</v>
      </c>
      <c r="B725" s="212"/>
      <c r="C725" s="212"/>
      <c r="D725" s="212"/>
      <c r="E725" s="212"/>
      <c r="F725" s="212"/>
      <c r="G725" s="212"/>
      <c r="H725" s="212"/>
      <c r="I725" s="212"/>
      <c r="J725" s="212"/>
      <c r="K725" s="212"/>
    </row>
    <row r="726" spans="1:11" ht="33" customHeight="1">
      <c r="A726" s="212" t="s">
        <v>42</v>
      </c>
      <c r="B726" s="212"/>
      <c r="C726" s="212"/>
      <c r="D726" s="212"/>
      <c r="E726" s="212"/>
      <c r="F726" s="212"/>
      <c r="G726" s="212"/>
      <c r="H726" s="212"/>
      <c r="I726" s="212"/>
      <c r="J726" s="212"/>
      <c r="K726" s="212"/>
    </row>
    <row r="727" spans="1:11" ht="33" customHeight="1">
      <c r="A727" s="217" t="s">
        <v>3</v>
      </c>
      <c r="B727" s="217"/>
      <c r="C727" s="217"/>
      <c r="D727" s="217"/>
      <c r="E727" s="217"/>
      <c r="F727" s="217"/>
      <c r="G727" s="217"/>
      <c r="H727" s="217"/>
      <c r="I727" s="217"/>
      <c r="J727" s="217"/>
      <c r="K727" s="217"/>
    </row>
    <row r="728" spans="1:11" ht="33" customHeight="1">
      <c r="A728" s="218" t="s">
        <v>54</v>
      </c>
      <c r="B728" s="219"/>
      <c r="C728" s="55"/>
      <c r="D728" s="218" t="s">
        <v>47</v>
      </c>
      <c r="E728" s="224"/>
      <c r="F728" s="219"/>
      <c r="G728" s="226" t="s">
        <v>55</v>
      </c>
      <c r="H728" s="227"/>
      <c r="I728" s="228"/>
      <c r="J728" s="226" t="s">
        <v>56</v>
      </c>
      <c r="K728" s="219"/>
    </row>
    <row r="729" spans="1:11" ht="33" customHeight="1">
      <c r="A729" s="220"/>
      <c r="B729" s="221"/>
      <c r="C729" s="56" t="s">
        <v>5</v>
      </c>
      <c r="D729" s="222"/>
      <c r="E729" s="225"/>
      <c r="F729" s="223"/>
      <c r="G729" s="229"/>
      <c r="H729" s="230"/>
      <c r="I729" s="231"/>
      <c r="J729" s="222"/>
      <c r="K729" s="223"/>
    </row>
    <row r="730" spans="1:11" ht="33" customHeight="1">
      <c r="A730" s="220"/>
      <c r="B730" s="221"/>
      <c r="C730" s="56" t="s">
        <v>6</v>
      </c>
      <c r="D730" s="232" t="s">
        <v>7</v>
      </c>
      <c r="E730" s="232" t="s">
        <v>8</v>
      </c>
      <c r="F730" s="56" t="s">
        <v>9</v>
      </c>
      <c r="G730" s="232" t="s">
        <v>7</v>
      </c>
      <c r="H730" s="232" t="s">
        <v>8</v>
      </c>
      <c r="I730" s="56" t="s">
        <v>9</v>
      </c>
      <c r="J730" s="56" t="s">
        <v>10</v>
      </c>
      <c r="K730" s="56" t="s">
        <v>11</v>
      </c>
    </row>
    <row r="731" spans="1:11" ht="33" customHeight="1">
      <c r="A731" s="222"/>
      <c r="B731" s="223"/>
      <c r="C731" s="57"/>
      <c r="D731" s="233"/>
      <c r="E731" s="233"/>
      <c r="F731" s="56" t="s">
        <v>12</v>
      </c>
      <c r="G731" s="233"/>
      <c r="H731" s="233"/>
      <c r="I731" s="56" t="s">
        <v>12</v>
      </c>
      <c r="J731" s="56" t="s">
        <v>13</v>
      </c>
      <c r="K731" s="56" t="s">
        <v>13</v>
      </c>
    </row>
    <row r="732" spans="1:11" ht="33" customHeight="1">
      <c r="A732" s="214">
        <v>1</v>
      </c>
      <c r="B732" s="215"/>
      <c r="C732" s="58">
        <v>2</v>
      </c>
      <c r="D732" s="58">
        <v>3</v>
      </c>
      <c r="E732" s="58">
        <v>4</v>
      </c>
      <c r="F732" s="58">
        <v>5</v>
      </c>
      <c r="G732" s="58">
        <v>6</v>
      </c>
      <c r="H732" s="58">
        <v>7</v>
      </c>
      <c r="I732" s="58">
        <v>8</v>
      </c>
      <c r="J732" s="59" t="s">
        <v>14</v>
      </c>
      <c r="K732" s="59" t="s">
        <v>15</v>
      </c>
    </row>
    <row r="733" spans="1:11" ht="33" customHeight="1">
      <c r="A733" s="80">
        <v>3</v>
      </c>
      <c r="B733" s="55"/>
      <c r="C733" s="109" t="s">
        <v>119</v>
      </c>
      <c r="D733" s="158">
        <v>11816.567</v>
      </c>
      <c r="E733" s="155"/>
      <c r="F733" s="165">
        <f>D733-E733</f>
        <v>11816.567</v>
      </c>
      <c r="G733" s="95">
        <v>80.07</v>
      </c>
      <c r="H733" s="95"/>
      <c r="I733" s="165">
        <f>G733-H733</f>
        <v>80.07</v>
      </c>
      <c r="J733" s="113">
        <f>G733/D733</f>
        <v>0.006776079719261948</v>
      </c>
      <c r="K733" s="113"/>
    </row>
    <row r="734" spans="1:11" ht="33" customHeight="1">
      <c r="A734" s="81"/>
      <c r="B734" s="171"/>
      <c r="C734" s="109"/>
      <c r="D734" s="97"/>
      <c r="E734" s="97"/>
      <c r="F734" s="84"/>
      <c r="G734" s="84"/>
      <c r="H734" s="84"/>
      <c r="I734" s="84"/>
      <c r="J734" s="84"/>
      <c r="K734" s="115"/>
    </row>
    <row r="735" spans="1:11" ht="33" customHeight="1">
      <c r="A735" s="85"/>
      <c r="B735" s="172"/>
      <c r="C735" s="62"/>
      <c r="D735" s="97"/>
      <c r="E735" s="97"/>
      <c r="F735" s="84">
        <f>D735-E735</f>
        <v>0</v>
      </c>
      <c r="G735" s="84"/>
      <c r="H735" s="32"/>
      <c r="I735" s="84">
        <f>G735-H735</f>
        <v>0</v>
      </c>
      <c r="J735" s="84"/>
      <c r="K735" s="115"/>
    </row>
    <row r="736" spans="1:11" ht="33" customHeight="1">
      <c r="A736" s="85"/>
      <c r="B736" s="172"/>
      <c r="C736" s="62"/>
      <c r="D736" s="97"/>
      <c r="E736" s="97"/>
      <c r="F736" s="84">
        <f>D736-E736</f>
        <v>0</v>
      </c>
      <c r="G736" s="84"/>
      <c r="H736" s="84"/>
      <c r="I736" s="125"/>
      <c r="J736" s="84"/>
      <c r="K736" s="115"/>
    </row>
    <row r="737" spans="1:11" ht="33" customHeight="1">
      <c r="A737" s="85"/>
      <c r="B737" s="172"/>
      <c r="C737" s="57"/>
      <c r="D737" s="97"/>
      <c r="E737" s="97"/>
      <c r="F737" s="125"/>
      <c r="G737" s="84"/>
      <c r="H737" s="84"/>
      <c r="I737" s="125"/>
      <c r="J737" s="84"/>
      <c r="K737" s="115"/>
    </row>
    <row r="738" spans="1:11" ht="33" customHeight="1">
      <c r="A738" s="85"/>
      <c r="B738" s="172"/>
      <c r="C738" s="57"/>
      <c r="D738" s="97"/>
      <c r="E738" s="97"/>
      <c r="F738" s="84"/>
      <c r="G738" s="84"/>
      <c r="H738" s="84"/>
      <c r="I738" s="125"/>
      <c r="J738" s="84"/>
      <c r="K738" s="115"/>
    </row>
    <row r="739" spans="1:11" ht="33" customHeight="1">
      <c r="A739" s="85"/>
      <c r="B739" s="172"/>
      <c r="C739" s="57"/>
      <c r="D739" s="97"/>
      <c r="E739" s="97"/>
      <c r="F739" s="84"/>
      <c r="G739" s="84"/>
      <c r="H739" s="84"/>
      <c r="I739" s="125"/>
      <c r="J739" s="84"/>
      <c r="K739" s="115"/>
    </row>
    <row r="740" spans="1:11" ht="33" customHeight="1">
      <c r="A740" s="85"/>
      <c r="B740" s="172"/>
      <c r="C740" s="57"/>
      <c r="D740" s="97"/>
      <c r="E740" s="97"/>
      <c r="F740" s="84"/>
      <c r="G740" s="84"/>
      <c r="H740" s="84"/>
      <c r="I740" s="125"/>
      <c r="J740" s="84"/>
      <c r="K740" s="115"/>
    </row>
    <row r="741" spans="1:11" ht="33" customHeight="1">
      <c r="A741" s="85"/>
      <c r="B741" s="172"/>
      <c r="C741" s="57"/>
      <c r="D741" s="97"/>
      <c r="E741" s="97"/>
      <c r="F741" s="84"/>
      <c r="G741" s="84"/>
      <c r="H741" s="84"/>
      <c r="I741" s="84"/>
      <c r="J741" s="84"/>
      <c r="K741" s="115"/>
    </row>
    <row r="742" spans="1:11" ht="33" customHeight="1">
      <c r="A742" s="85"/>
      <c r="B742" s="172"/>
      <c r="C742" s="57"/>
      <c r="D742" s="97"/>
      <c r="E742" s="97"/>
      <c r="F742" s="125"/>
      <c r="G742" s="84"/>
      <c r="H742" s="84"/>
      <c r="I742" s="125"/>
      <c r="J742" s="84"/>
      <c r="K742" s="115"/>
    </row>
    <row r="743" spans="1:11" ht="33" customHeight="1">
      <c r="A743" s="85"/>
      <c r="B743" s="172"/>
      <c r="C743" s="57"/>
      <c r="D743" s="97"/>
      <c r="E743" s="97"/>
      <c r="F743" s="125"/>
      <c r="G743" s="84"/>
      <c r="H743" s="84"/>
      <c r="I743" s="84"/>
      <c r="J743" s="84"/>
      <c r="K743" s="115"/>
    </row>
    <row r="744" spans="1:11" ht="33" customHeight="1">
      <c r="A744" s="85"/>
      <c r="B744" s="172"/>
      <c r="C744" s="57"/>
      <c r="D744" s="97"/>
      <c r="E744" s="97"/>
      <c r="F744" s="125"/>
      <c r="G744" s="84"/>
      <c r="H744" s="84"/>
      <c r="I744" s="84"/>
      <c r="J744" s="84"/>
      <c r="K744" s="115"/>
    </row>
    <row r="745" spans="1:11" ht="33" customHeight="1">
      <c r="A745" s="85"/>
      <c r="B745" s="172"/>
      <c r="C745" s="57"/>
      <c r="D745" s="97"/>
      <c r="E745" s="97"/>
      <c r="F745" s="125"/>
      <c r="G745" s="84"/>
      <c r="H745" s="84"/>
      <c r="I745" s="84"/>
      <c r="J745" s="84"/>
      <c r="K745" s="115"/>
    </row>
    <row r="746" spans="1:11" ht="33" customHeight="1">
      <c r="A746" s="85"/>
      <c r="B746" s="172"/>
      <c r="C746" s="57"/>
      <c r="D746" s="97"/>
      <c r="E746" s="97"/>
      <c r="F746" s="125"/>
      <c r="G746" s="84"/>
      <c r="H746" s="84"/>
      <c r="I746" s="84"/>
      <c r="J746" s="84"/>
      <c r="K746" s="115"/>
    </row>
    <row r="747" spans="1:11" ht="33" customHeight="1">
      <c r="A747" s="85"/>
      <c r="B747" s="172"/>
      <c r="C747" s="57"/>
      <c r="D747" s="97"/>
      <c r="E747" s="97"/>
      <c r="F747" s="125"/>
      <c r="G747" s="84"/>
      <c r="H747" s="84"/>
      <c r="I747" s="84"/>
      <c r="J747" s="84"/>
      <c r="K747" s="115"/>
    </row>
    <row r="748" spans="1:11" ht="33" customHeight="1">
      <c r="A748" s="85"/>
      <c r="B748" s="172"/>
      <c r="C748" s="57"/>
      <c r="D748" s="97"/>
      <c r="E748" s="97"/>
      <c r="F748" s="125"/>
      <c r="G748" s="84"/>
      <c r="H748" s="84"/>
      <c r="I748" s="84"/>
      <c r="J748" s="84"/>
      <c r="K748" s="115"/>
    </row>
    <row r="749" spans="1:11" ht="33" customHeight="1">
      <c r="A749" s="85"/>
      <c r="B749" s="172"/>
      <c r="C749" s="57"/>
      <c r="D749" s="97"/>
      <c r="E749" s="97"/>
      <c r="F749" s="125"/>
      <c r="G749" s="84"/>
      <c r="H749" s="84"/>
      <c r="I749" s="125"/>
      <c r="J749" s="84"/>
      <c r="K749" s="115"/>
    </row>
    <row r="750" spans="1:11" ht="33" customHeight="1">
      <c r="A750" s="85"/>
      <c r="B750" s="172"/>
      <c r="C750" s="57"/>
      <c r="D750" s="97"/>
      <c r="E750" s="97"/>
      <c r="F750" s="84"/>
      <c r="G750" s="84"/>
      <c r="H750" s="84"/>
      <c r="I750" s="84"/>
      <c r="J750" s="84"/>
      <c r="K750" s="115"/>
    </row>
    <row r="751" spans="1:11" ht="33" customHeight="1">
      <c r="A751" s="85"/>
      <c r="B751" s="172"/>
      <c r="C751" s="57"/>
      <c r="D751" s="97"/>
      <c r="E751" s="97"/>
      <c r="F751" s="84"/>
      <c r="G751" s="83"/>
      <c r="H751" s="83"/>
      <c r="I751" s="84"/>
      <c r="J751" s="84"/>
      <c r="K751" s="115"/>
    </row>
    <row r="752" spans="1:11" ht="33" customHeight="1">
      <c r="A752" s="85"/>
      <c r="B752" s="172"/>
      <c r="C752" s="57"/>
      <c r="D752" s="97"/>
      <c r="E752" s="97"/>
      <c r="F752" s="84"/>
      <c r="G752" s="84"/>
      <c r="H752" s="84"/>
      <c r="I752" s="125"/>
      <c r="J752" s="84"/>
      <c r="K752" s="115"/>
    </row>
    <row r="753" spans="1:11" ht="33" customHeight="1">
      <c r="A753" s="85"/>
      <c r="B753" s="172"/>
      <c r="C753" s="57"/>
      <c r="D753" s="97"/>
      <c r="E753" s="97"/>
      <c r="F753" s="125"/>
      <c r="G753" s="84"/>
      <c r="H753" s="84"/>
      <c r="I753" s="125"/>
      <c r="J753" s="84"/>
      <c r="K753" s="115"/>
    </row>
    <row r="754" spans="1:11" ht="33" customHeight="1">
      <c r="A754" s="85"/>
      <c r="B754" s="172"/>
      <c r="C754" s="57"/>
      <c r="D754" s="97"/>
      <c r="E754" s="158"/>
      <c r="F754" s="84"/>
      <c r="G754" s="84"/>
      <c r="H754" s="84"/>
      <c r="I754" s="84"/>
      <c r="J754" s="84"/>
      <c r="K754" s="115"/>
    </row>
    <row r="755" spans="1:11" ht="33" customHeight="1">
      <c r="A755" s="85"/>
      <c r="B755" s="172"/>
      <c r="C755" s="57"/>
      <c r="D755" s="158"/>
      <c r="E755" s="84"/>
      <c r="F755" s="84"/>
      <c r="G755" s="84"/>
      <c r="H755" s="84"/>
      <c r="I755" s="84"/>
      <c r="J755" s="84"/>
      <c r="K755" s="115"/>
    </row>
    <row r="756" spans="1:11" ht="33" customHeight="1">
      <c r="A756" s="85"/>
      <c r="B756" s="86"/>
      <c r="C756" s="57"/>
      <c r="D756" s="84"/>
      <c r="E756" s="84"/>
      <c r="F756" s="84"/>
      <c r="G756" s="84"/>
      <c r="H756" s="84"/>
      <c r="I756" s="84"/>
      <c r="J756" s="84"/>
      <c r="K756" s="115"/>
    </row>
    <row r="757" spans="1:11" ht="33" customHeight="1">
      <c r="A757" s="85"/>
      <c r="B757" s="86"/>
      <c r="C757" s="57"/>
      <c r="D757" s="84"/>
      <c r="E757" s="84"/>
      <c r="F757" s="84"/>
      <c r="G757" s="84"/>
      <c r="H757" s="84"/>
      <c r="I757" s="84"/>
      <c r="J757" s="84"/>
      <c r="K757" s="115"/>
    </row>
    <row r="758" spans="1:11" ht="33" customHeight="1">
      <c r="A758" s="85"/>
      <c r="B758" s="86"/>
      <c r="C758" s="57"/>
      <c r="D758" s="84"/>
      <c r="E758" s="84"/>
      <c r="F758" s="84"/>
      <c r="G758" s="84"/>
      <c r="H758" s="84"/>
      <c r="I758" s="84"/>
      <c r="J758" s="84"/>
      <c r="K758" s="115"/>
    </row>
    <row r="759" spans="1:11" ht="33" customHeight="1">
      <c r="A759" s="85"/>
      <c r="B759" s="86"/>
      <c r="C759" s="57"/>
      <c r="D759" s="84"/>
      <c r="E759" s="84"/>
      <c r="F759" s="84"/>
      <c r="G759" s="84"/>
      <c r="H759" s="84"/>
      <c r="I759" s="84"/>
      <c r="J759" s="84"/>
      <c r="K759" s="115"/>
    </row>
    <row r="760" spans="1:11" ht="33" customHeight="1">
      <c r="A760" s="122"/>
      <c r="B760" s="98"/>
      <c r="C760" s="118" t="s">
        <v>33</v>
      </c>
      <c r="D760" s="100">
        <f aca="true" t="shared" si="34" ref="D760:I760">SUM(D733:D753)</f>
        <v>11816.567</v>
      </c>
      <c r="E760" s="100">
        <f t="shared" si="34"/>
        <v>0</v>
      </c>
      <c r="F760" s="119">
        <f t="shared" si="34"/>
        <v>11816.567</v>
      </c>
      <c r="G760" s="100">
        <f t="shared" si="34"/>
        <v>80.07</v>
      </c>
      <c r="H760" s="100">
        <f t="shared" si="34"/>
        <v>0</v>
      </c>
      <c r="I760" s="119">
        <f t="shared" si="34"/>
        <v>80.07</v>
      </c>
      <c r="J760" s="120">
        <f>G760/D760</f>
        <v>0.006776079719261948</v>
      </c>
      <c r="K760" s="120"/>
    </row>
    <row r="761" spans="1:11" ht="33" customHeight="1">
      <c r="A761" s="235"/>
      <c r="B761" s="235"/>
      <c r="C761" s="235"/>
      <c r="D761" s="235"/>
      <c r="E761" s="235"/>
      <c r="F761" s="235"/>
      <c r="G761" s="235"/>
      <c r="H761" s="235"/>
      <c r="I761" s="235"/>
      <c r="J761" s="235"/>
      <c r="K761" s="235"/>
    </row>
    <row r="762" spans="1:11" ht="33" customHeight="1">
      <c r="A762" s="209" t="s">
        <v>123</v>
      </c>
      <c r="B762" s="237"/>
      <c r="C762" s="237"/>
      <c r="D762" s="237"/>
      <c r="E762" s="237"/>
      <c r="F762" s="237"/>
      <c r="G762" s="237"/>
      <c r="H762" s="237"/>
      <c r="I762" s="237"/>
      <c r="J762" s="237"/>
      <c r="K762" s="237"/>
    </row>
    <row r="763" spans="1:11" ht="33" customHeight="1">
      <c r="A763" s="212"/>
      <c r="B763" s="212"/>
      <c r="C763" s="212"/>
      <c r="D763" s="212"/>
      <c r="E763" s="212"/>
      <c r="F763" s="212"/>
      <c r="G763" s="212"/>
      <c r="H763" s="212"/>
      <c r="I763" s="212"/>
      <c r="J763" s="212"/>
      <c r="K763" s="212"/>
    </row>
    <row r="764" spans="1:11" ht="33" customHeight="1">
      <c r="A764" s="238" t="s">
        <v>124</v>
      </c>
      <c r="B764" s="243"/>
      <c r="C764" s="243"/>
      <c r="D764" s="243"/>
      <c r="E764" s="243"/>
      <c r="F764" s="243"/>
      <c r="G764" s="243"/>
      <c r="H764" s="243"/>
      <c r="I764" s="243"/>
      <c r="J764" s="243"/>
      <c r="K764" s="243"/>
    </row>
    <row r="765" spans="1:11" ht="33" customHeight="1">
      <c r="A765" s="212" t="s">
        <v>52</v>
      </c>
      <c r="B765" s="212"/>
      <c r="C765" s="212"/>
      <c r="D765" s="212"/>
      <c r="E765" s="212"/>
      <c r="F765" s="212"/>
      <c r="G765" s="212"/>
      <c r="H765" s="212"/>
      <c r="I765" s="212"/>
      <c r="J765" s="212"/>
      <c r="K765" s="212"/>
    </row>
    <row r="766" spans="1:11" ht="33" customHeight="1">
      <c r="A766" s="212" t="s">
        <v>125</v>
      </c>
      <c r="B766" s="212"/>
      <c r="C766" s="212"/>
      <c r="D766" s="212"/>
      <c r="E766" s="212"/>
      <c r="F766" s="212"/>
      <c r="G766" s="212"/>
      <c r="H766" s="212"/>
      <c r="I766" s="212"/>
      <c r="J766" s="212"/>
      <c r="K766" s="212"/>
    </row>
    <row r="767" spans="1:11" ht="33" customHeight="1">
      <c r="A767" s="212" t="s">
        <v>44</v>
      </c>
      <c r="B767" s="212"/>
      <c r="C767" s="212"/>
      <c r="D767" s="212"/>
      <c r="E767" s="212"/>
      <c r="F767" s="212"/>
      <c r="G767" s="212"/>
      <c r="H767" s="212"/>
      <c r="I767" s="212"/>
      <c r="J767" s="212"/>
      <c r="K767" s="212"/>
    </row>
    <row r="768" spans="1:11" ht="33" customHeight="1">
      <c r="A768" s="217" t="s">
        <v>3</v>
      </c>
      <c r="B768" s="217"/>
      <c r="C768" s="217"/>
      <c r="D768" s="217"/>
      <c r="E768" s="217"/>
      <c r="F768" s="217"/>
      <c r="G768" s="217"/>
      <c r="H768" s="217"/>
      <c r="I768" s="217"/>
      <c r="J768" s="217"/>
      <c r="K768" s="217"/>
    </row>
    <row r="769" spans="1:11" ht="33" customHeight="1">
      <c r="A769" s="218" t="s">
        <v>54</v>
      </c>
      <c r="B769" s="219"/>
      <c r="C769" s="55"/>
      <c r="D769" s="218" t="s">
        <v>47</v>
      </c>
      <c r="E769" s="224"/>
      <c r="F769" s="219"/>
      <c r="G769" s="226" t="s">
        <v>55</v>
      </c>
      <c r="H769" s="227"/>
      <c r="I769" s="228"/>
      <c r="J769" s="226" t="s">
        <v>56</v>
      </c>
      <c r="K769" s="219"/>
    </row>
    <row r="770" spans="1:11" ht="33" customHeight="1">
      <c r="A770" s="220"/>
      <c r="B770" s="221"/>
      <c r="C770" s="56" t="s">
        <v>5</v>
      </c>
      <c r="D770" s="222"/>
      <c r="E770" s="225"/>
      <c r="F770" s="223"/>
      <c r="G770" s="229"/>
      <c r="H770" s="230"/>
      <c r="I770" s="231"/>
      <c r="J770" s="222"/>
      <c r="K770" s="223"/>
    </row>
    <row r="771" spans="1:11" ht="33" customHeight="1">
      <c r="A771" s="220"/>
      <c r="B771" s="221"/>
      <c r="C771" s="56" t="s">
        <v>6</v>
      </c>
      <c r="D771" s="232" t="s">
        <v>7</v>
      </c>
      <c r="E771" s="232" t="s">
        <v>8</v>
      </c>
      <c r="F771" s="56" t="s">
        <v>9</v>
      </c>
      <c r="G771" s="232" t="s">
        <v>7</v>
      </c>
      <c r="H771" s="232" t="s">
        <v>8</v>
      </c>
      <c r="I771" s="56" t="s">
        <v>9</v>
      </c>
      <c r="J771" s="56" t="s">
        <v>10</v>
      </c>
      <c r="K771" s="56" t="s">
        <v>11</v>
      </c>
    </row>
    <row r="772" spans="1:11" ht="33" customHeight="1">
      <c r="A772" s="222"/>
      <c r="B772" s="223"/>
      <c r="C772" s="57"/>
      <c r="D772" s="233"/>
      <c r="E772" s="233"/>
      <c r="F772" s="56" t="s">
        <v>12</v>
      </c>
      <c r="G772" s="233"/>
      <c r="H772" s="233"/>
      <c r="I772" s="56" t="s">
        <v>12</v>
      </c>
      <c r="J772" s="56" t="s">
        <v>13</v>
      </c>
      <c r="K772" s="56" t="s">
        <v>13</v>
      </c>
    </row>
    <row r="773" spans="1:11" ht="33" customHeight="1">
      <c r="A773" s="214">
        <v>1</v>
      </c>
      <c r="B773" s="215"/>
      <c r="C773" s="58">
        <v>2</v>
      </c>
      <c r="D773" s="58">
        <v>3</v>
      </c>
      <c r="E773" s="58">
        <v>4</v>
      </c>
      <c r="F773" s="58">
        <v>5</v>
      </c>
      <c r="G773" s="58">
        <v>6</v>
      </c>
      <c r="H773" s="58">
        <v>7</v>
      </c>
      <c r="I773" s="58">
        <v>8</v>
      </c>
      <c r="J773" s="59" t="s">
        <v>14</v>
      </c>
      <c r="K773" s="59" t="s">
        <v>15</v>
      </c>
    </row>
    <row r="774" spans="1:11" ht="33" customHeight="1">
      <c r="A774" s="80">
        <v>1</v>
      </c>
      <c r="B774" s="55"/>
      <c r="C774" s="109" t="s">
        <v>126</v>
      </c>
      <c r="D774" s="110">
        <f>D812</f>
        <v>730</v>
      </c>
      <c r="E774" s="110">
        <f>E812</f>
        <v>620.41</v>
      </c>
      <c r="F774" s="165">
        <f>D774-E774</f>
        <v>109.59000000000003</v>
      </c>
      <c r="G774" s="110">
        <f>G812</f>
        <v>704.075</v>
      </c>
      <c r="H774" s="110">
        <f>H812</f>
        <v>596.78</v>
      </c>
      <c r="I774" s="165">
        <f>G774-H774</f>
        <v>107.29500000000007</v>
      </c>
      <c r="J774" s="173">
        <f>G774/D774</f>
        <v>0.9644863013698631</v>
      </c>
      <c r="K774" s="173">
        <f>H774/E774</f>
        <v>0.9619122838123176</v>
      </c>
    </row>
    <row r="775" spans="1:11" ht="33" customHeight="1">
      <c r="A775" s="81"/>
      <c r="B775" s="171"/>
      <c r="C775" s="109"/>
      <c r="D775" s="114"/>
      <c r="E775" s="14"/>
      <c r="F775" s="114"/>
      <c r="G775" s="114"/>
      <c r="H775" s="114"/>
      <c r="I775" s="114"/>
      <c r="J775" s="115"/>
      <c r="K775" s="115"/>
    </row>
    <row r="776" spans="1:11" ht="33" customHeight="1">
      <c r="A776" s="85"/>
      <c r="B776" s="172"/>
      <c r="C776" s="62"/>
      <c r="D776" s="114"/>
      <c r="E776" s="14"/>
      <c r="F776" s="114">
        <f>D776-E776</f>
        <v>0</v>
      </c>
      <c r="G776" s="114"/>
      <c r="H776" s="14"/>
      <c r="I776" s="114">
        <f>G776-H776</f>
        <v>0</v>
      </c>
      <c r="J776" s="115"/>
      <c r="K776" s="115"/>
    </row>
    <row r="777" spans="1:11" ht="33" customHeight="1">
      <c r="A777" s="85"/>
      <c r="B777" s="172"/>
      <c r="C777" s="62"/>
      <c r="D777" s="114"/>
      <c r="E777" s="14"/>
      <c r="F777" s="114">
        <f>D777-E777</f>
        <v>0</v>
      </c>
      <c r="G777" s="114"/>
      <c r="H777" s="114"/>
      <c r="I777" s="128"/>
      <c r="J777" s="115"/>
      <c r="K777" s="115"/>
    </row>
    <row r="778" spans="1:11" ht="33" customHeight="1">
      <c r="A778" s="85"/>
      <c r="B778" s="172"/>
      <c r="C778" s="57"/>
      <c r="D778" s="114"/>
      <c r="E778" s="14"/>
      <c r="F778" s="128"/>
      <c r="G778" s="114"/>
      <c r="H778" s="114"/>
      <c r="I778" s="128"/>
      <c r="J778" s="115"/>
      <c r="K778" s="115"/>
    </row>
    <row r="779" spans="1:11" ht="33" customHeight="1">
      <c r="A779" s="85"/>
      <c r="B779" s="172"/>
      <c r="C779" s="57"/>
      <c r="D779" s="114"/>
      <c r="E779" s="14"/>
      <c r="F779" s="114"/>
      <c r="G779" s="114"/>
      <c r="H779" s="114"/>
      <c r="I779" s="128"/>
      <c r="J779" s="115"/>
      <c r="K779" s="115"/>
    </row>
    <row r="780" spans="1:11" ht="33" customHeight="1">
      <c r="A780" s="85"/>
      <c r="B780" s="172"/>
      <c r="C780" s="57"/>
      <c r="D780" s="114"/>
      <c r="E780" s="14"/>
      <c r="F780" s="128"/>
      <c r="G780" s="114"/>
      <c r="H780" s="114"/>
      <c r="I780" s="128"/>
      <c r="J780" s="115"/>
      <c r="K780" s="115"/>
    </row>
    <row r="781" spans="1:11" ht="33" customHeight="1">
      <c r="A781" s="85"/>
      <c r="B781" s="172"/>
      <c r="C781" s="57"/>
      <c r="D781" s="114"/>
      <c r="E781" s="14"/>
      <c r="F781" s="114"/>
      <c r="G781" s="114"/>
      <c r="H781" s="114"/>
      <c r="I781" s="114"/>
      <c r="J781" s="115"/>
      <c r="K781" s="115"/>
    </row>
    <row r="782" spans="1:11" ht="33" customHeight="1">
      <c r="A782" s="85"/>
      <c r="B782" s="172"/>
      <c r="C782" s="57"/>
      <c r="D782" s="114"/>
      <c r="E782" s="114"/>
      <c r="F782" s="128"/>
      <c r="G782" s="114"/>
      <c r="H782" s="114"/>
      <c r="I782" s="128"/>
      <c r="J782" s="115"/>
      <c r="K782" s="115"/>
    </row>
    <row r="783" spans="1:11" ht="33" customHeight="1">
      <c r="A783" s="85"/>
      <c r="B783" s="172"/>
      <c r="C783" s="57"/>
      <c r="D783" s="114"/>
      <c r="E783" s="114"/>
      <c r="F783" s="114"/>
      <c r="G783" s="114"/>
      <c r="H783" s="114"/>
      <c r="I783" s="114"/>
      <c r="J783" s="115"/>
      <c r="K783" s="115"/>
    </row>
    <row r="784" spans="1:11" ht="33" customHeight="1">
      <c r="A784" s="85"/>
      <c r="B784" s="172"/>
      <c r="C784" s="57"/>
      <c r="D784" s="114"/>
      <c r="E784" s="14"/>
      <c r="F784" s="128"/>
      <c r="G784" s="114"/>
      <c r="H784" s="114"/>
      <c r="I784" s="114"/>
      <c r="J784" s="115"/>
      <c r="K784" s="115"/>
    </row>
    <row r="785" spans="1:11" ht="33" customHeight="1">
      <c r="A785" s="85"/>
      <c r="B785" s="172"/>
      <c r="C785" s="57"/>
      <c r="D785" s="114"/>
      <c r="E785" s="114"/>
      <c r="F785" s="128"/>
      <c r="G785" s="114"/>
      <c r="H785" s="114"/>
      <c r="I785" s="128"/>
      <c r="J785" s="115"/>
      <c r="K785" s="115"/>
    </row>
    <row r="786" spans="1:11" ht="33" customHeight="1">
      <c r="A786" s="85"/>
      <c r="B786" s="172"/>
      <c r="C786" s="74"/>
      <c r="D786" s="114"/>
      <c r="E786" s="14"/>
      <c r="F786" s="128"/>
      <c r="G786" s="114"/>
      <c r="H786" s="114"/>
      <c r="I786" s="114"/>
      <c r="J786" s="115"/>
      <c r="K786" s="115"/>
    </row>
    <row r="787" spans="1:11" ht="33" customHeight="1">
      <c r="A787" s="85"/>
      <c r="B787" s="172"/>
      <c r="C787" s="57"/>
      <c r="D787" s="114"/>
      <c r="E787" s="14"/>
      <c r="F787" s="128"/>
      <c r="G787" s="114"/>
      <c r="H787" s="114"/>
      <c r="I787" s="128"/>
      <c r="J787" s="115"/>
      <c r="K787" s="115"/>
    </row>
    <row r="788" spans="1:11" ht="33" customHeight="1">
      <c r="A788" s="85"/>
      <c r="B788" s="172"/>
      <c r="C788" s="57"/>
      <c r="D788" s="114"/>
      <c r="E788" s="14"/>
      <c r="F788" s="114"/>
      <c r="G788" s="114"/>
      <c r="H788" s="114"/>
      <c r="I788" s="114"/>
      <c r="J788" s="115"/>
      <c r="K788" s="115"/>
    </row>
    <row r="789" spans="1:11" ht="33" customHeight="1">
      <c r="A789" s="85"/>
      <c r="B789" s="172"/>
      <c r="C789" s="57"/>
      <c r="D789" s="160"/>
      <c r="E789" s="160"/>
      <c r="F789" s="114"/>
      <c r="G789" s="160"/>
      <c r="H789" s="160"/>
      <c r="I789" s="114"/>
      <c r="J789" s="115"/>
      <c r="K789" s="115"/>
    </row>
    <row r="790" spans="1:11" ht="33" customHeight="1">
      <c r="A790" s="85"/>
      <c r="B790" s="172"/>
      <c r="C790" s="57"/>
      <c r="D790" s="114"/>
      <c r="E790" s="114"/>
      <c r="F790" s="114"/>
      <c r="G790" s="114"/>
      <c r="H790" s="114"/>
      <c r="I790" s="114"/>
      <c r="J790" s="115"/>
      <c r="K790" s="115"/>
    </row>
    <row r="791" spans="1:11" ht="33" customHeight="1">
      <c r="A791" s="85"/>
      <c r="B791" s="172"/>
      <c r="C791" s="57"/>
      <c r="D791" s="114"/>
      <c r="E791" s="114"/>
      <c r="F791" s="114"/>
      <c r="G791" s="114"/>
      <c r="H791" s="114"/>
      <c r="I791" s="114"/>
      <c r="J791" s="115"/>
      <c r="K791" s="115"/>
    </row>
    <row r="792" spans="1:11" ht="33" customHeight="1">
      <c r="A792" s="85"/>
      <c r="B792" s="172"/>
      <c r="C792" s="57"/>
      <c r="D792" s="114"/>
      <c r="E792" s="114"/>
      <c r="F792" s="114"/>
      <c r="G792" s="114"/>
      <c r="H792" s="114"/>
      <c r="I792" s="114"/>
      <c r="J792" s="115"/>
      <c r="K792" s="115"/>
    </row>
    <row r="793" spans="1:11" ht="33" customHeight="1">
      <c r="A793" s="85"/>
      <c r="B793" s="172"/>
      <c r="C793" s="57"/>
      <c r="D793" s="114"/>
      <c r="E793" s="114"/>
      <c r="F793" s="114"/>
      <c r="G793" s="114"/>
      <c r="H793" s="114"/>
      <c r="I793" s="114"/>
      <c r="J793" s="115"/>
      <c r="K793" s="115"/>
    </row>
    <row r="794" spans="1:11" ht="33" customHeight="1">
      <c r="A794" s="85"/>
      <c r="B794" s="172"/>
      <c r="C794" s="57"/>
      <c r="D794" s="114"/>
      <c r="E794" s="114"/>
      <c r="F794" s="114"/>
      <c r="G794" s="114"/>
      <c r="H794" s="114"/>
      <c r="I794" s="114"/>
      <c r="J794" s="115"/>
      <c r="K794" s="115"/>
    </row>
    <row r="795" spans="1:11" ht="33" customHeight="1">
      <c r="A795" s="85"/>
      <c r="B795" s="172"/>
      <c r="C795" s="57"/>
      <c r="D795" s="114"/>
      <c r="E795" s="114"/>
      <c r="F795" s="114"/>
      <c r="G795" s="114"/>
      <c r="H795" s="114"/>
      <c r="I795" s="114"/>
      <c r="J795" s="115"/>
      <c r="K795" s="115"/>
    </row>
    <row r="796" spans="1:11" ht="33" customHeight="1">
      <c r="A796" s="85"/>
      <c r="B796" s="86"/>
      <c r="C796" s="57"/>
      <c r="D796" s="114"/>
      <c r="E796" s="114"/>
      <c r="F796" s="114"/>
      <c r="G796" s="114"/>
      <c r="H796" s="114"/>
      <c r="I796" s="114"/>
      <c r="J796" s="115"/>
      <c r="K796" s="115"/>
    </row>
    <row r="797" spans="1:11" ht="33" customHeight="1">
      <c r="A797" s="85"/>
      <c r="B797" s="86"/>
      <c r="C797" s="57"/>
      <c r="D797" s="114"/>
      <c r="E797" s="114"/>
      <c r="F797" s="114"/>
      <c r="G797" s="114"/>
      <c r="H797" s="114"/>
      <c r="I797" s="114"/>
      <c r="J797" s="115"/>
      <c r="K797" s="115"/>
    </row>
    <row r="798" spans="1:11" ht="33" customHeight="1">
      <c r="A798" s="85"/>
      <c r="B798" s="86"/>
      <c r="C798" s="57"/>
      <c r="D798" s="114"/>
      <c r="E798" s="114"/>
      <c r="F798" s="114"/>
      <c r="G798" s="114"/>
      <c r="H798" s="114"/>
      <c r="I798" s="114"/>
      <c r="J798" s="115"/>
      <c r="K798" s="115"/>
    </row>
    <row r="799" spans="1:11" ht="33" customHeight="1">
      <c r="A799" s="122"/>
      <c r="B799" s="98"/>
      <c r="C799" s="118" t="s">
        <v>33</v>
      </c>
      <c r="D799" s="174">
        <f aca="true" t="shared" si="35" ref="D799:I799">SUM(D774:D789)</f>
        <v>730</v>
      </c>
      <c r="E799" s="174">
        <f t="shared" si="35"/>
        <v>620.41</v>
      </c>
      <c r="F799" s="161">
        <f t="shared" si="35"/>
        <v>109.59000000000003</v>
      </c>
      <c r="G799" s="174">
        <f t="shared" si="35"/>
        <v>704.075</v>
      </c>
      <c r="H799" s="174">
        <f t="shared" si="35"/>
        <v>596.78</v>
      </c>
      <c r="I799" s="161">
        <f t="shared" si="35"/>
        <v>107.29500000000007</v>
      </c>
      <c r="J799" s="120">
        <f>G799/D799</f>
        <v>0.9644863013698631</v>
      </c>
      <c r="K799" s="120">
        <f>H799/E799</f>
        <v>0.9619122838123176</v>
      </c>
    </row>
    <row r="800" spans="1:11" ht="33" customHeight="1">
      <c r="A800" s="235"/>
      <c r="B800" s="235"/>
      <c r="C800" s="235"/>
      <c r="D800" s="235"/>
      <c r="E800" s="235"/>
      <c r="F800" s="235"/>
      <c r="G800" s="235"/>
      <c r="H800" s="235"/>
      <c r="I800" s="235"/>
      <c r="J800" s="235"/>
      <c r="K800" s="235"/>
    </row>
    <row r="801" spans="1:11" ht="33" customHeight="1">
      <c r="A801" s="212"/>
      <c r="B801" s="212"/>
      <c r="C801" s="212"/>
      <c r="D801" s="212"/>
      <c r="E801" s="212"/>
      <c r="F801" s="212"/>
      <c r="G801" s="212"/>
      <c r="H801" s="212"/>
      <c r="I801" s="212"/>
      <c r="J801" s="212"/>
      <c r="K801" s="212"/>
    </row>
    <row r="802" spans="1:11" ht="33" customHeight="1">
      <c r="A802" s="243" t="s">
        <v>127</v>
      </c>
      <c r="B802" s="243"/>
      <c r="C802" s="243"/>
      <c r="D802" s="243"/>
      <c r="E802" s="243"/>
      <c r="F802" s="243"/>
      <c r="G802" s="243"/>
      <c r="H802" s="243"/>
      <c r="I802" s="243"/>
      <c r="J802" s="243"/>
      <c r="K802" s="243"/>
    </row>
    <row r="803" spans="1:11" ht="33" customHeight="1">
      <c r="A803" s="212" t="s">
        <v>52</v>
      </c>
      <c r="B803" s="212"/>
      <c r="C803" s="212"/>
      <c r="D803" s="212"/>
      <c r="E803" s="212"/>
      <c r="F803" s="212"/>
      <c r="G803" s="212"/>
      <c r="H803" s="212"/>
      <c r="I803" s="212"/>
      <c r="J803" s="212"/>
      <c r="K803" s="212"/>
    </row>
    <row r="804" spans="1:11" ht="33" customHeight="1">
      <c r="A804" s="212" t="s">
        <v>125</v>
      </c>
      <c r="B804" s="212"/>
      <c r="C804" s="212"/>
      <c r="D804" s="212"/>
      <c r="E804" s="212"/>
      <c r="F804" s="212"/>
      <c r="G804" s="212"/>
      <c r="H804" s="212"/>
      <c r="I804" s="212"/>
      <c r="J804" s="212"/>
      <c r="K804" s="212"/>
    </row>
    <row r="805" spans="1:11" ht="33" customHeight="1">
      <c r="A805" s="212" t="s">
        <v>2</v>
      </c>
      <c r="B805" s="212"/>
      <c r="C805" s="212"/>
      <c r="D805" s="212"/>
      <c r="E805" s="212"/>
      <c r="F805" s="212"/>
      <c r="G805" s="212"/>
      <c r="H805" s="212"/>
      <c r="I805" s="212"/>
      <c r="J805" s="212"/>
      <c r="K805" s="212"/>
    </row>
    <row r="806" spans="1:11" ht="33" customHeight="1">
      <c r="A806" s="217" t="s">
        <v>3</v>
      </c>
      <c r="B806" s="217"/>
      <c r="C806" s="217"/>
      <c r="D806" s="217"/>
      <c r="E806" s="217"/>
      <c r="F806" s="217"/>
      <c r="G806" s="217"/>
      <c r="H806" s="217"/>
      <c r="I806" s="217"/>
      <c r="J806" s="217"/>
      <c r="K806" s="217"/>
    </row>
    <row r="807" spans="1:11" ht="33" customHeight="1">
      <c r="A807" s="218" t="s">
        <v>54</v>
      </c>
      <c r="B807" s="219"/>
      <c r="C807" s="55"/>
      <c r="D807" s="218" t="s">
        <v>47</v>
      </c>
      <c r="E807" s="224"/>
      <c r="F807" s="219"/>
      <c r="G807" s="226" t="s">
        <v>55</v>
      </c>
      <c r="H807" s="227"/>
      <c r="I807" s="228"/>
      <c r="J807" s="226" t="s">
        <v>56</v>
      </c>
      <c r="K807" s="219"/>
    </row>
    <row r="808" spans="1:11" ht="33" customHeight="1">
      <c r="A808" s="220"/>
      <c r="B808" s="221"/>
      <c r="C808" s="56" t="s">
        <v>5</v>
      </c>
      <c r="D808" s="222"/>
      <c r="E808" s="225"/>
      <c r="F808" s="223"/>
      <c r="G808" s="229"/>
      <c r="H808" s="230"/>
      <c r="I808" s="231"/>
      <c r="J808" s="222"/>
      <c r="K808" s="223"/>
    </row>
    <row r="809" spans="1:11" ht="33" customHeight="1">
      <c r="A809" s="220"/>
      <c r="B809" s="221"/>
      <c r="C809" s="56" t="s">
        <v>6</v>
      </c>
      <c r="D809" s="232" t="s">
        <v>7</v>
      </c>
      <c r="E809" s="232" t="s">
        <v>8</v>
      </c>
      <c r="F809" s="56" t="s">
        <v>9</v>
      </c>
      <c r="G809" s="232" t="s">
        <v>7</v>
      </c>
      <c r="H809" s="232" t="s">
        <v>8</v>
      </c>
      <c r="I809" s="56" t="s">
        <v>9</v>
      </c>
      <c r="J809" s="56" t="s">
        <v>10</v>
      </c>
      <c r="K809" s="56" t="s">
        <v>11</v>
      </c>
    </row>
    <row r="810" spans="1:11" ht="33" customHeight="1">
      <c r="A810" s="222"/>
      <c r="B810" s="223"/>
      <c r="C810" s="57"/>
      <c r="D810" s="233"/>
      <c r="E810" s="233"/>
      <c r="F810" s="56" t="s">
        <v>12</v>
      </c>
      <c r="G810" s="233"/>
      <c r="H810" s="233"/>
      <c r="I810" s="56" t="s">
        <v>12</v>
      </c>
      <c r="J810" s="56" t="s">
        <v>13</v>
      </c>
      <c r="K810" s="56" t="s">
        <v>13</v>
      </c>
    </row>
    <row r="811" spans="1:11" ht="33" customHeight="1">
      <c r="A811" s="214">
        <v>1</v>
      </c>
      <c r="B811" s="215"/>
      <c r="C811" s="58">
        <v>2</v>
      </c>
      <c r="D811" s="58">
        <v>3</v>
      </c>
      <c r="E811" s="58">
        <v>4</v>
      </c>
      <c r="F811" s="58">
        <v>5</v>
      </c>
      <c r="G811" s="58">
        <v>6</v>
      </c>
      <c r="H811" s="58">
        <v>7</v>
      </c>
      <c r="I811" s="58">
        <v>8</v>
      </c>
      <c r="J811" s="59" t="s">
        <v>14</v>
      </c>
      <c r="K811" s="59" t="s">
        <v>15</v>
      </c>
    </row>
    <row r="812" spans="1:11" ht="33" customHeight="1">
      <c r="A812" s="80">
        <v>2</v>
      </c>
      <c r="B812" s="55"/>
      <c r="C812" s="109" t="s">
        <v>126</v>
      </c>
      <c r="D812" s="155">
        <v>730</v>
      </c>
      <c r="E812" s="155">
        <v>620.41</v>
      </c>
      <c r="F812" s="175">
        <f>D812-E812</f>
        <v>109.59000000000003</v>
      </c>
      <c r="G812" s="110">
        <v>704.075</v>
      </c>
      <c r="H812" s="110">
        <v>596.78</v>
      </c>
      <c r="I812" s="175">
        <f>G812-H812</f>
        <v>107.29500000000007</v>
      </c>
      <c r="J812" s="113">
        <f>G812/D812</f>
        <v>0.9644863013698631</v>
      </c>
      <c r="K812" s="113">
        <f>H812/E812</f>
        <v>0.9619122838123176</v>
      </c>
    </row>
    <row r="813" spans="1:11" ht="33" customHeight="1">
      <c r="A813" s="81"/>
      <c r="B813" s="56"/>
      <c r="C813" s="109"/>
      <c r="D813" s="159"/>
      <c r="E813" s="159"/>
      <c r="F813" s="114"/>
      <c r="G813" s="114"/>
      <c r="H813" s="114"/>
      <c r="I813" s="114"/>
      <c r="J813" s="115"/>
      <c r="K813" s="115"/>
    </row>
    <row r="814" spans="1:11" ht="33" customHeight="1">
      <c r="A814" s="85"/>
      <c r="B814" s="72"/>
      <c r="C814" s="62"/>
      <c r="D814" s="159"/>
      <c r="E814" s="159"/>
      <c r="F814" s="114">
        <f>D814-E814</f>
        <v>0</v>
      </c>
      <c r="G814" s="114"/>
      <c r="H814" s="14"/>
      <c r="I814" s="114">
        <f>G814-H814</f>
        <v>0</v>
      </c>
      <c r="J814" s="115"/>
      <c r="K814" s="115"/>
    </row>
    <row r="815" spans="1:11" ht="33" customHeight="1">
      <c r="A815" s="85"/>
      <c r="B815" s="72"/>
      <c r="C815" s="62"/>
      <c r="D815" s="159"/>
      <c r="E815" s="159"/>
      <c r="F815" s="114">
        <f>D815-E815</f>
        <v>0</v>
      </c>
      <c r="G815" s="114"/>
      <c r="H815" s="114"/>
      <c r="I815" s="128"/>
      <c r="J815" s="115"/>
      <c r="K815" s="115"/>
    </row>
    <row r="816" spans="1:11" ht="33" customHeight="1">
      <c r="A816" s="85"/>
      <c r="B816" s="72"/>
      <c r="C816" s="57"/>
      <c r="D816" s="159"/>
      <c r="E816" s="159"/>
      <c r="F816" s="128"/>
      <c r="G816" s="114"/>
      <c r="H816" s="114"/>
      <c r="I816" s="128"/>
      <c r="J816" s="115"/>
      <c r="K816" s="115"/>
    </row>
    <row r="817" spans="1:11" ht="33" customHeight="1">
      <c r="A817" s="85"/>
      <c r="B817" s="72"/>
      <c r="C817" s="57"/>
      <c r="D817" s="159"/>
      <c r="E817" s="159"/>
      <c r="F817" s="114"/>
      <c r="G817" s="114"/>
      <c r="H817" s="114"/>
      <c r="I817" s="128"/>
      <c r="J817" s="115"/>
      <c r="K817" s="115"/>
    </row>
    <row r="818" spans="1:11" ht="33" customHeight="1">
      <c r="A818" s="85"/>
      <c r="B818" s="72"/>
      <c r="C818" s="57"/>
      <c r="D818" s="159"/>
      <c r="E818" s="159"/>
      <c r="F818" s="114"/>
      <c r="G818" s="114"/>
      <c r="H818" s="114"/>
      <c r="I818" s="114"/>
      <c r="J818" s="115"/>
      <c r="K818" s="115"/>
    </row>
    <row r="819" spans="1:11" ht="33" customHeight="1">
      <c r="A819" s="85"/>
      <c r="B819" s="72"/>
      <c r="C819" s="57"/>
      <c r="D819" s="159"/>
      <c r="E819" s="159"/>
      <c r="F819" s="128"/>
      <c r="G819" s="114"/>
      <c r="H819" s="114"/>
      <c r="I819" s="128"/>
      <c r="J819" s="115"/>
      <c r="K819" s="115"/>
    </row>
    <row r="820" spans="1:11" ht="33" customHeight="1">
      <c r="A820" s="85"/>
      <c r="B820" s="72"/>
      <c r="C820" s="57"/>
      <c r="D820" s="159"/>
      <c r="E820" s="159"/>
      <c r="F820" s="114"/>
      <c r="G820" s="114"/>
      <c r="H820" s="114"/>
      <c r="I820" s="114"/>
      <c r="J820" s="115"/>
      <c r="K820" s="115"/>
    </row>
    <row r="821" spans="1:11" ht="33" customHeight="1">
      <c r="A821" s="85"/>
      <c r="B821" s="72"/>
      <c r="C821" s="57"/>
      <c r="D821" s="159"/>
      <c r="E821" s="159"/>
      <c r="F821" s="128"/>
      <c r="G821" s="114"/>
      <c r="H821" s="114"/>
      <c r="I821" s="128"/>
      <c r="J821" s="115"/>
      <c r="K821" s="115"/>
    </row>
    <row r="822" spans="1:11" ht="33" customHeight="1">
      <c r="A822" s="85"/>
      <c r="B822" s="72"/>
      <c r="C822" s="57"/>
      <c r="D822" s="159"/>
      <c r="E822" s="159"/>
      <c r="F822" s="114"/>
      <c r="G822" s="114"/>
      <c r="H822" s="114"/>
      <c r="I822" s="114"/>
      <c r="J822" s="115"/>
      <c r="K822" s="115"/>
    </row>
    <row r="823" spans="1:11" ht="33" customHeight="1">
      <c r="A823" s="85"/>
      <c r="B823" s="72"/>
      <c r="C823" s="74"/>
      <c r="D823" s="159"/>
      <c r="E823" s="159"/>
      <c r="F823" s="128"/>
      <c r="G823" s="114"/>
      <c r="H823" s="114"/>
      <c r="I823" s="114"/>
      <c r="J823" s="115"/>
      <c r="K823" s="115"/>
    </row>
    <row r="824" spans="1:11" ht="33" customHeight="1">
      <c r="A824" s="85"/>
      <c r="B824" s="72"/>
      <c r="C824" s="57"/>
      <c r="D824" s="159"/>
      <c r="E824" s="159"/>
      <c r="F824" s="128"/>
      <c r="G824" s="114"/>
      <c r="H824" s="114"/>
      <c r="I824" s="128"/>
      <c r="J824" s="115"/>
      <c r="K824" s="115"/>
    </row>
    <row r="825" spans="1:11" ht="33" customHeight="1">
      <c r="A825" s="85"/>
      <c r="B825" s="72"/>
      <c r="C825" s="57"/>
      <c r="D825" s="159"/>
      <c r="E825" s="159"/>
      <c r="F825" s="114"/>
      <c r="G825" s="114"/>
      <c r="H825" s="114"/>
      <c r="I825" s="114"/>
      <c r="J825" s="115"/>
      <c r="K825" s="115"/>
    </row>
    <row r="826" spans="1:11" ht="33" customHeight="1">
      <c r="A826" s="85"/>
      <c r="B826" s="72"/>
      <c r="C826" s="57"/>
      <c r="D826" s="159"/>
      <c r="E826" s="159"/>
      <c r="F826" s="114"/>
      <c r="G826" s="160"/>
      <c r="H826" s="160"/>
      <c r="I826" s="114"/>
      <c r="J826" s="115"/>
      <c r="K826" s="115"/>
    </row>
    <row r="827" spans="1:11" ht="33" customHeight="1">
      <c r="A827" s="85"/>
      <c r="B827" s="72"/>
      <c r="C827" s="57"/>
      <c r="D827" s="159"/>
      <c r="E827" s="159"/>
      <c r="F827" s="114"/>
      <c r="G827" s="114"/>
      <c r="H827" s="114"/>
      <c r="I827" s="128"/>
      <c r="J827" s="115"/>
      <c r="K827" s="115"/>
    </row>
    <row r="828" spans="1:11" ht="33" customHeight="1">
      <c r="A828" s="85"/>
      <c r="B828" s="72"/>
      <c r="C828" s="57"/>
      <c r="D828" s="159"/>
      <c r="E828" s="159"/>
      <c r="F828" s="128"/>
      <c r="G828" s="114"/>
      <c r="H828" s="114"/>
      <c r="I828" s="128"/>
      <c r="J828" s="115"/>
      <c r="K828" s="115"/>
    </row>
    <row r="829" spans="1:11" ht="33" customHeight="1">
      <c r="A829" s="85"/>
      <c r="B829" s="72"/>
      <c r="C829" s="57"/>
      <c r="D829" s="159"/>
      <c r="E829" s="159"/>
      <c r="F829" s="114"/>
      <c r="G829" s="114"/>
      <c r="H829" s="114"/>
      <c r="I829" s="114"/>
      <c r="J829" s="115"/>
      <c r="K829" s="115"/>
    </row>
    <row r="830" spans="1:11" ht="33" customHeight="1">
      <c r="A830" s="85"/>
      <c r="B830" s="72"/>
      <c r="C830" s="57"/>
      <c r="D830" s="159"/>
      <c r="E830" s="159"/>
      <c r="F830" s="114"/>
      <c r="G830" s="114"/>
      <c r="H830" s="114"/>
      <c r="I830" s="114"/>
      <c r="J830" s="115"/>
      <c r="K830" s="115"/>
    </row>
    <row r="831" spans="1:11" ht="33" customHeight="1">
      <c r="A831" s="85"/>
      <c r="B831" s="72"/>
      <c r="C831" s="57"/>
      <c r="D831" s="159"/>
      <c r="E831" s="159"/>
      <c r="F831" s="114"/>
      <c r="G831" s="114"/>
      <c r="H831" s="114"/>
      <c r="I831" s="114"/>
      <c r="J831" s="115"/>
      <c r="K831" s="115"/>
    </row>
    <row r="832" spans="1:11" ht="33" customHeight="1">
      <c r="A832" s="85"/>
      <c r="B832" s="72"/>
      <c r="C832" s="57"/>
      <c r="D832" s="158"/>
      <c r="E832" s="158"/>
      <c r="F832" s="114"/>
      <c r="G832" s="114"/>
      <c r="H832" s="114"/>
      <c r="I832" s="114"/>
      <c r="J832" s="115"/>
      <c r="K832" s="115"/>
    </row>
    <row r="833" spans="1:11" ht="33" customHeight="1">
      <c r="A833" s="85"/>
      <c r="B833" s="57"/>
      <c r="C833" s="57"/>
      <c r="D833" s="114"/>
      <c r="E833" s="114"/>
      <c r="F833" s="114"/>
      <c r="G833" s="114"/>
      <c r="H833" s="114"/>
      <c r="I833" s="114"/>
      <c r="J833" s="115"/>
      <c r="K833" s="115"/>
    </row>
    <row r="834" spans="1:11" ht="33" customHeight="1">
      <c r="A834" s="85"/>
      <c r="B834" s="57"/>
      <c r="C834" s="57"/>
      <c r="D834" s="114"/>
      <c r="E834" s="114"/>
      <c r="F834" s="114"/>
      <c r="G834" s="114"/>
      <c r="H834" s="114"/>
      <c r="I834" s="114"/>
      <c r="J834" s="115"/>
      <c r="K834" s="115"/>
    </row>
    <row r="835" spans="1:11" ht="33" customHeight="1">
      <c r="A835" s="85"/>
      <c r="B835" s="57"/>
      <c r="C835" s="57"/>
      <c r="D835" s="114"/>
      <c r="E835" s="114"/>
      <c r="F835" s="114"/>
      <c r="G835" s="114"/>
      <c r="H835" s="114"/>
      <c r="I835" s="114"/>
      <c r="J835" s="115"/>
      <c r="K835" s="115"/>
    </row>
    <row r="836" spans="1:11" ht="33" customHeight="1">
      <c r="A836" s="85"/>
      <c r="B836" s="57"/>
      <c r="C836" s="57"/>
      <c r="D836" s="114"/>
      <c r="E836" s="114"/>
      <c r="F836" s="114"/>
      <c r="G836" s="114"/>
      <c r="H836" s="114"/>
      <c r="I836" s="114"/>
      <c r="J836" s="115"/>
      <c r="K836" s="115"/>
    </row>
    <row r="837" spans="1:11" ht="33" customHeight="1">
      <c r="A837" s="122"/>
      <c r="B837" s="75"/>
      <c r="C837" s="118" t="s">
        <v>33</v>
      </c>
      <c r="D837" s="174">
        <f>SUM(D812:D828)</f>
        <v>730</v>
      </c>
      <c r="E837" s="174">
        <f>SUM(E812:E828)</f>
        <v>620.41</v>
      </c>
      <c r="F837" s="161">
        <f>D837-E837</f>
        <v>109.59000000000003</v>
      </c>
      <c r="G837" s="174">
        <f>SUM(G812:G828)</f>
        <v>704.075</v>
      </c>
      <c r="H837" s="174">
        <f>SUM(H812:H828)</f>
        <v>596.78</v>
      </c>
      <c r="I837" s="161">
        <f>G837-H837</f>
        <v>107.29500000000007</v>
      </c>
      <c r="J837" s="120">
        <f>G837/D837</f>
        <v>0.9644863013698631</v>
      </c>
      <c r="K837" s="120">
        <f>H837/E837</f>
        <v>0.9619122838123176</v>
      </c>
    </row>
    <row r="838" spans="1:11" ht="33" customHeight="1">
      <c r="A838" s="235"/>
      <c r="B838" s="235"/>
      <c r="C838" s="235"/>
      <c r="D838" s="235"/>
      <c r="E838" s="235"/>
      <c r="F838" s="235"/>
      <c r="G838" s="235"/>
      <c r="H838" s="235"/>
      <c r="I838" s="235"/>
      <c r="J838" s="235"/>
      <c r="K838" s="235"/>
    </row>
    <row r="839" spans="1:11" ht="33" customHeight="1">
      <c r="A839" s="209" t="s">
        <v>128</v>
      </c>
      <c r="B839" s="237"/>
      <c r="C839" s="237"/>
      <c r="D839" s="237"/>
      <c r="E839" s="237"/>
      <c r="F839" s="237"/>
      <c r="G839" s="237"/>
      <c r="H839" s="237"/>
      <c r="I839" s="237"/>
      <c r="J839" s="237"/>
      <c r="K839" s="237"/>
    </row>
    <row r="840" spans="1:11" ht="33" customHeight="1">
      <c r="A840" s="216"/>
      <c r="B840" s="216"/>
      <c r="C840" s="216"/>
      <c r="D840" s="216"/>
      <c r="E840" s="216"/>
      <c r="F840" s="216"/>
      <c r="G840" s="216"/>
      <c r="H840" s="216"/>
      <c r="I840" s="216"/>
      <c r="J840" s="216"/>
      <c r="K840" s="216"/>
    </row>
    <row r="841" spans="1:11" ht="33" customHeight="1">
      <c r="A841" s="243" t="s">
        <v>129</v>
      </c>
      <c r="B841" s="243"/>
      <c r="C841" s="243"/>
      <c r="D841" s="243"/>
      <c r="E841" s="243"/>
      <c r="F841" s="243"/>
      <c r="G841" s="243"/>
      <c r="H841" s="243"/>
      <c r="I841" s="243"/>
      <c r="J841" s="243"/>
      <c r="K841" s="243"/>
    </row>
    <row r="842" spans="1:11" ht="33" customHeight="1">
      <c r="A842" s="212" t="s">
        <v>52</v>
      </c>
      <c r="B842" s="212"/>
      <c r="C842" s="212"/>
      <c r="D842" s="212"/>
      <c r="E842" s="212"/>
      <c r="F842" s="212"/>
      <c r="G842" s="212"/>
      <c r="H842" s="212"/>
      <c r="I842" s="212"/>
      <c r="J842" s="212"/>
      <c r="K842" s="212"/>
    </row>
    <row r="843" spans="1:11" ht="33" customHeight="1">
      <c r="A843" s="212" t="s">
        <v>130</v>
      </c>
      <c r="B843" s="212"/>
      <c r="C843" s="212"/>
      <c r="D843" s="212"/>
      <c r="E843" s="212"/>
      <c r="F843" s="212"/>
      <c r="G843" s="212"/>
      <c r="H843" s="212"/>
      <c r="I843" s="212"/>
      <c r="J843" s="212"/>
      <c r="K843" s="212"/>
    </row>
    <row r="844" spans="1:11" ht="33" customHeight="1">
      <c r="A844" s="212" t="s">
        <v>44</v>
      </c>
      <c r="B844" s="212"/>
      <c r="C844" s="212"/>
      <c r="D844" s="212"/>
      <c r="E844" s="212"/>
      <c r="F844" s="212"/>
      <c r="G844" s="212"/>
      <c r="H844" s="212"/>
      <c r="I844" s="212"/>
      <c r="J844" s="212"/>
      <c r="K844" s="212"/>
    </row>
    <row r="845" spans="1:11" ht="33" customHeight="1">
      <c r="A845" s="217" t="s">
        <v>3</v>
      </c>
      <c r="B845" s="217"/>
      <c r="C845" s="217"/>
      <c r="D845" s="217"/>
      <c r="E845" s="217"/>
      <c r="F845" s="217"/>
      <c r="G845" s="217"/>
      <c r="H845" s="217"/>
      <c r="I845" s="217"/>
      <c r="J845" s="217"/>
      <c r="K845" s="217"/>
    </row>
    <row r="846" spans="1:11" ht="33" customHeight="1">
      <c r="A846" s="218" t="s">
        <v>54</v>
      </c>
      <c r="B846" s="219"/>
      <c r="C846" s="55"/>
      <c r="D846" s="218" t="s">
        <v>47</v>
      </c>
      <c r="E846" s="224"/>
      <c r="F846" s="219"/>
      <c r="G846" s="226" t="s">
        <v>55</v>
      </c>
      <c r="H846" s="227"/>
      <c r="I846" s="228"/>
      <c r="J846" s="226" t="s">
        <v>56</v>
      </c>
      <c r="K846" s="219"/>
    </row>
    <row r="847" spans="1:11" ht="33" customHeight="1">
      <c r="A847" s="220"/>
      <c r="B847" s="221"/>
      <c r="C847" s="56" t="s">
        <v>5</v>
      </c>
      <c r="D847" s="222"/>
      <c r="E847" s="225"/>
      <c r="F847" s="223"/>
      <c r="G847" s="229"/>
      <c r="H847" s="230"/>
      <c r="I847" s="231"/>
      <c r="J847" s="222"/>
      <c r="K847" s="223"/>
    </row>
    <row r="848" spans="1:11" ht="33" customHeight="1">
      <c r="A848" s="220"/>
      <c r="B848" s="221"/>
      <c r="C848" s="56" t="s">
        <v>6</v>
      </c>
      <c r="D848" s="232" t="s">
        <v>7</v>
      </c>
      <c r="E848" s="232" t="s">
        <v>8</v>
      </c>
      <c r="F848" s="56" t="s">
        <v>9</v>
      </c>
      <c r="G848" s="232" t="s">
        <v>7</v>
      </c>
      <c r="H848" s="232" t="s">
        <v>8</v>
      </c>
      <c r="I848" s="56" t="s">
        <v>9</v>
      </c>
      <c r="J848" s="56" t="s">
        <v>10</v>
      </c>
      <c r="K848" s="56" t="s">
        <v>11</v>
      </c>
    </row>
    <row r="849" spans="1:11" ht="33" customHeight="1">
      <c r="A849" s="222"/>
      <c r="B849" s="223"/>
      <c r="C849" s="57"/>
      <c r="D849" s="233"/>
      <c r="E849" s="233"/>
      <c r="F849" s="56" t="s">
        <v>12</v>
      </c>
      <c r="G849" s="233"/>
      <c r="H849" s="233"/>
      <c r="I849" s="56" t="s">
        <v>12</v>
      </c>
      <c r="J849" s="56" t="s">
        <v>13</v>
      </c>
      <c r="K849" s="56" t="s">
        <v>13</v>
      </c>
    </row>
    <row r="850" spans="1:11" ht="33" customHeight="1">
      <c r="A850" s="214">
        <v>1</v>
      </c>
      <c r="B850" s="215"/>
      <c r="C850" s="58">
        <v>2</v>
      </c>
      <c r="D850" s="58">
        <v>3</v>
      </c>
      <c r="E850" s="58">
        <v>4</v>
      </c>
      <c r="F850" s="58">
        <v>5</v>
      </c>
      <c r="G850" s="58">
        <v>6</v>
      </c>
      <c r="H850" s="58">
        <v>7</v>
      </c>
      <c r="I850" s="58">
        <v>8</v>
      </c>
      <c r="J850" s="59" t="s">
        <v>14</v>
      </c>
      <c r="K850" s="59" t="s">
        <v>15</v>
      </c>
    </row>
    <row r="851" spans="1:11" ht="33" customHeight="1">
      <c r="A851" s="80">
        <v>1</v>
      </c>
      <c r="B851" s="55"/>
      <c r="C851" s="109" t="s">
        <v>131</v>
      </c>
      <c r="D851" s="95">
        <f>D890+D928</f>
        <v>49.684</v>
      </c>
      <c r="E851" s="95">
        <f>E890+E928</f>
        <v>3224.2239999999997</v>
      </c>
      <c r="F851" s="95">
        <f>D851-E851</f>
        <v>-3174.5399999999995</v>
      </c>
      <c r="G851" s="95">
        <f>G890+G928</f>
        <v>231.031</v>
      </c>
      <c r="H851" s="95">
        <f>H890+H928</f>
        <v>3017.694</v>
      </c>
      <c r="I851" s="176">
        <f>G851-H851</f>
        <v>-2786.663</v>
      </c>
      <c r="J851" s="113">
        <f>G851/D851</f>
        <v>4.6500080508815715</v>
      </c>
      <c r="K851" s="113">
        <f>H851/E851</f>
        <v>0.935944276824439</v>
      </c>
    </row>
    <row r="852" spans="1:11" ht="33" customHeight="1">
      <c r="A852" s="81"/>
      <c r="B852" s="56"/>
      <c r="C852" s="109"/>
      <c r="D852" s="114"/>
      <c r="E852" s="14"/>
      <c r="F852" s="114"/>
      <c r="G852" s="114"/>
      <c r="H852" s="114"/>
      <c r="I852" s="114"/>
      <c r="J852" s="115"/>
      <c r="K852" s="115"/>
    </row>
    <row r="853" spans="1:11" ht="33" customHeight="1">
      <c r="A853" s="85"/>
      <c r="B853" s="72"/>
      <c r="C853" s="62"/>
      <c r="D853" s="114"/>
      <c r="E853" s="14"/>
      <c r="F853" s="114">
        <f>D853-E853</f>
        <v>0</v>
      </c>
      <c r="G853" s="114"/>
      <c r="H853" s="14"/>
      <c r="I853" s="114">
        <f>G853-H853</f>
        <v>0</v>
      </c>
      <c r="J853" s="115"/>
      <c r="K853" s="115"/>
    </row>
    <row r="854" spans="1:11" ht="33" customHeight="1">
      <c r="A854" s="85"/>
      <c r="B854" s="72"/>
      <c r="C854" s="62"/>
      <c r="D854" s="114"/>
      <c r="E854" s="14"/>
      <c r="F854" s="114">
        <f>D854-E854</f>
        <v>0</v>
      </c>
      <c r="G854" s="114"/>
      <c r="H854" s="114"/>
      <c r="I854" s="128"/>
      <c r="J854" s="115"/>
      <c r="K854" s="115"/>
    </row>
    <row r="855" spans="1:11" ht="33" customHeight="1">
      <c r="A855" s="85"/>
      <c r="B855" s="72"/>
      <c r="C855" s="57"/>
      <c r="D855" s="114"/>
      <c r="E855" s="14"/>
      <c r="F855" s="128"/>
      <c r="G855" s="114"/>
      <c r="H855" s="114"/>
      <c r="I855" s="128"/>
      <c r="J855" s="115"/>
      <c r="K855" s="115"/>
    </row>
    <row r="856" spans="1:11" ht="33" customHeight="1">
      <c r="A856" s="85"/>
      <c r="B856" s="72"/>
      <c r="C856" s="57"/>
      <c r="D856" s="114"/>
      <c r="E856" s="14"/>
      <c r="F856" s="114"/>
      <c r="G856" s="114"/>
      <c r="H856" s="114"/>
      <c r="I856" s="128"/>
      <c r="J856" s="115"/>
      <c r="K856" s="115"/>
    </row>
    <row r="857" spans="1:11" ht="33" customHeight="1">
      <c r="A857" s="85"/>
      <c r="B857" s="72"/>
      <c r="C857" s="57"/>
      <c r="D857" s="114"/>
      <c r="E857" s="14"/>
      <c r="F857" s="114"/>
      <c r="G857" s="114"/>
      <c r="H857" s="114"/>
      <c r="I857" s="114"/>
      <c r="J857" s="115"/>
      <c r="K857" s="115"/>
    </row>
    <row r="858" spans="1:11" ht="33" customHeight="1">
      <c r="A858" s="85"/>
      <c r="B858" s="72"/>
      <c r="C858" s="57"/>
      <c r="D858" s="114"/>
      <c r="E858" s="114"/>
      <c r="F858" s="128"/>
      <c r="G858" s="114"/>
      <c r="H858" s="114"/>
      <c r="I858" s="128"/>
      <c r="J858" s="115"/>
      <c r="K858" s="115"/>
    </row>
    <row r="859" spans="1:11" ht="33" customHeight="1">
      <c r="A859" s="85"/>
      <c r="B859" s="72"/>
      <c r="C859" s="57"/>
      <c r="D859" s="114"/>
      <c r="E859" s="114"/>
      <c r="F859" s="114"/>
      <c r="G859" s="114"/>
      <c r="H859" s="114"/>
      <c r="I859" s="114"/>
      <c r="J859" s="115"/>
      <c r="K859" s="115"/>
    </row>
    <row r="860" spans="1:11" ht="33" customHeight="1">
      <c r="A860" s="85"/>
      <c r="B860" s="72"/>
      <c r="C860" s="57"/>
      <c r="D860" s="114"/>
      <c r="E860" s="14"/>
      <c r="F860" s="128"/>
      <c r="G860" s="114"/>
      <c r="H860" s="114"/>
      <c r="I860" s="114"/>
      <c r="J860" s="115"/>
      <c r="K860" s="115"/>
    </row>
    <row r="861" spans="1:11" ht="33" customHeight="1">
      <c r="A861" s="85"/>
      <c r="B861" s="72"/>
      <c r="C861" s="57"/>
      <c r="D861" s="114"/>
      <c r="E861" s="114"/>
      <c r="F861" s="128"/>
      <c r="G861" s="114"/>
      <c r="H861" s="114"/>
      <c r="I861" s="128"/>
      <c r="J861" s="115"/>
      <c r="K861" s="115"/>
    </row>
    <row r="862" spans="1:11" ht="33" customHeight="1">
      <c r="A862" s="85"/>
      <c r="B862" s="72"/>
      <c r="C862" s="74"/>
      <c r="D862" s="114"/>
      <c r="E862" s="14"/>
      <c r="F862" s="128"/>
      <c r="G862" s="114"/>
      <c r="H862" s="114"/>
      <c r="I862" s="114"/>
      <c r="J862" s="115"/>
      <c r="K862" s="115"/>
    </row>
    <row r="863" spans="1:11" ht="33" customHeight="1">
      <c r="A863" s="85"/>
      <c r="B863" s="72"/>
      <c r="C863" s="57"/>
      <c r="D863" s="114"/>
      <c r="E863" s="14"/>
      <c r="F863" s="128"/>
      <c r="G863" s="114"/>
      <c r="H863" s="114"/>
      <c r="I863" s="128"/>
      <c r="J863" s="115"/>
      <c r="K863" s="115"/>
    </row>
    <row r="864" spans="1:11" ht="33" customHeight="1">
      <c r="A864" s="85"/>
      <c r="B864" s="72"/>
      <c r="C864" s="57"/>
      <c r="D864" s="114"/>
      <c r="E864" s="14"/>
      <c r="F864" s="114"/>
      <c r="G864" s="114"/>
      <c r="H864" s="114"/>
      <c r="I864" s="114"/>
      <c r="J864" s="115"/>
      <c r="K864" s="115"/>
    </row>
    <row r="865" spans="1:11" ht="33" customHeight="1">
      <c r="A865" s="85"/>
      <c r="B865" s="72"/>
      <c r="C865" s="57"/>
      <c r="D865" s="160"/>
      <c r="E865" s="160"/>
      <c r="F865" s="114"/>
      <c r="G865" s="160"/>
      <c r="H865" s="160"/>
      <c r="I865" s="114"/>
      <c r="J865" s="115"/>
      <c r="K865" s="115"/>
    </row>
    <row r="866" spans="1:11" ht="33" customHeight="1">
      <c r="A866" s="85"/>
      <c r="B866" s="72"/>
      <c r="C866" s="57"/>
      <c r="D866" s="114"/>
      <c r="E866" s="14"/>
      <c r="F866" s="114"/>
      <c r="G866" s="114"/>
      <c r="H866" s="114"/>
      <c r="I866" s="128"/>
      <c r="J866" s="115"/>
      <c r="K866" s="115"/>
    </row>
    <row r="867" spans="1:11" ht="33" customHeight="1">
      <c r="A867" s="85"/>
      <c r="B867" s="72"/>
      <c r="C867" s="57"/>
      <c r="D867" s="114"/>
      <c r="E867" s="114"/>
      <c r="F867" s="128"/>
      <c r="G867" s="114"/>
      <c r="H867" s="114"/>
      <c r="I867" s="128"/>
      <c r="J867" s="115"/>
      <c r="K867" s="115"/>
    </row>
    <row r="868" spans="1:11" ht="33" customHeight="1">
      <c r="A868" s="85"/>
      <c r="B868" s="72"/>
      <c r="C868" s="57"/>
      <c r="D868" s="114"/>
      <c r="E868" s="114"/>
      <c r="F868" s="114"/>
      <c r="G868" s="114"/>
      <c r="H868" s="114"/>
      <c r="I868" s="114"/>
      <c r="J868" s="115"/>
      <c r="K868" s="115"/>
    </row>
    <row r="869" spans="1:11" ht="33" customHeight="1">
      <c r="A869" s="85"/>
      <c r="B869" s="72"/>
      <c r="C869" s="57"/>
      <c r="D869" s="114"/>
      <c r="E869" s="114"/>
      <c r="F869" s="114"/>
      <c r="G869" s="114"/>
      <c r="H869" s="114"/>
      <c r="I869" s="114"/>
      <c r="J869" s="115"/>
      <c r="K869" s="115"/>
    </row>
    <row r="870" spans="1:11" ht="33" customHeight="1">
      <c r="A870" s="85"/>
      <c r="B870" s="72"/>
      <c r="C870" s="57"/>
      <c r="D870" s="114"/>
      <c r="E870" s="114"/>
      <c r="F870" s="114"/>
      <c r="G870" s="114"/>
      <c r="H870" s="114"/>
      <c r="I870" s="114"/>
      <c r="J870" s="115"/>
      <c r="K870" s="115"/>
    </row>
    <row r="871" spans="1:11" ht="33" customHeight="1">
      <c r="A871" s="85"/>
      <c r="B871" s="72"/>
      <c r="C871" s="57"/>
      <c r="D871" s="114"/>
      <c r="E871" s="114"/>
      <c r="F871" s="114"/>
      <c r="G871" s="114"/>
      <c r="H871" s="114"/>
      <c r="I871" s="114"/>
      <c r="J871" s="115"/>
      <c r="K871" s="115"/>
    </row>
    <row r="872" spans="1:11" ht="33" customHeight="1">
      <c r="A872" s="85"/>
      <c r="B872" s="72"/>
      <c r="C872" s="57"/>
      <c r="D872" s="114"/>
      <c r="E872" s="114"/>
      <c r="F872" s="114"/>
      <c r="G872" s="114"/>
      <c r="H872" s="114"/>
      <c r="I872" s="114"/>
      <c r="J872" s="115"/>
      <c r="K872" s="115"/>
    </row>
    <row r="873" spans="1:11" ht="33" customHeight="1">
      <c r="A873" s="85"/>
      <c r="B873" s="72"/>
      <c r="C873" s="57"/>
      <c r="D873" s="114"/>
      <c r="E873" s="114"/>
      <c r="F873" s="114"/>
      <c r="G873" s="114"/>
      <c r="H873" s="114"/>
      <c r="I873" s="114"/>
      <c r="J873" s="115"/>
      <c r="K873" s="115"/>
    </row>
    <row r="874" spans="1:11" ht="33" customHeight="1">
      <c r="A874" s="85"/>
      <c r="B874" s="57"/>
      <c r="C874" s="57"/>
      <c r="D874" s="114"/>
      <c r="E874" s="114"/>
      <c r="F874" s="114"/>
      <c r="G874" s="114"/>
      <c r="H874" s="114"/>
      <c r="I874" s="114"/>
      <c r="J874" s="115"/>
      <c r="K874" s="115"/>
    </row>
    <row r="875" spans="1:11" ht="33" customHeight="1">
      <c r="A875" s="85"/>
      <c r="B875" s="57"/>
      <c r="C875" s="57"/>
      <c r="D875" s="114"/>
      <c r="E875" s="114"/>
      <c r="F875" s="114"/>
      <c r="G875" s="114"/>
      <c r="H875" s="114"/>
      <c r="I875" s="114"/>
      <c r="J875" s="115"/>
      <c r="K875" s="115"/>
    </row>
    <row r="876" spans="1:11" ht="33" customHeight="1">
      <c r="A876" s="85"/>
      <c r="B876" s="57"/>
      <c r="C876" s="57"/>
      <c r="D876" s="114"/>
      <c r="E876" s="114"/>
      <c r="F876" s="114"/>
      <c r="G876" s="114"/>
      <c r="H876" s="114"/>
      <c r="I876" s="114"/>
      <c r="J876" s="115"/>
      <c r="K876" s="115"/>
    </row>
    <row r="877" spans="1:11" ht="33" customHeight="1">
      <c r="A877" s="122"/>
      <c r="B877" s="75"/>
      <c r="C877" s="118" t="s">
        <v>33</v>
      </c>
      <c r="D877" s="100">
        <f aca="true" t="shared" si="36" ref="D877:I877">SUM(D851:D867)</f>
        <v>49.684</v>
      </c>
      <c r="E877" s="100">
        <f t="shared" si="36"/>
        <v>3224.2239999999997</v>
      </c>
      <c r="F877" s="177">
        <f t="shared" si="36"/>
        <v>-3174.5399999999995</v>
      </c>
      <c r="G877" s="100">
        <f t="shared" si="36"/>
        <v>231.031</v>
      </c>
      <c r="H877" s="100">
        <f t="shared" si="36"/>
        <v>3017.694</v>
      </c>
      <c r="I877" s="100">
        <f t="shared" si="36"/>
        <v>-2786.663</v>
      </c>
      <c r="J877" s="120">
        <f>G877/D877</f>
        <v>4.6500080508815715</v>
      </c>
      <c r="K877" s="120">
        <f>H877/E877</f>
        <v>0.935944276824439</v>
      </c>
    </row>
    <row r="878" spans="1:11" ht="33" customHeight="1">
      <c r="A878" s="235"/>
      <c r="B878" s="235"/>
      <c r="C878" s="235"/>
      <c r="D878" s="235"/>
      <c r="E878" s="235"/>
      <c r="F878" s="235"/>
      <c r="G878" s="235"/>
      <c r="H878" s="235"/>
      <c r="I878" s="235"/>
      <c r="J878" s="235"/>
      <c r="K878" s="235"/>
    </row>
    <row r="879" spans="1:11" ht="33" customHeight="1">
      <c r="A879" s="212"/>
      <c r="B879" s="212"/>
      <c r="C879" s="212"/>
      <c r="D879" s="212"/>
      <c r="E879" s="212"/>
      <c r="F879" s="212"/>
      <c r="G879" s="212"/>
      <c r="H879" s="212"/>
      <c r="I879" s="212"/>
      <c r="J879" s="212"/>
      <c r="K879" s="212"/>
    </row>
    <row r="880" spans="1:11" ht="33" customHeight="1">
      <c r="A880" s="243" t="s">
        <v>132</v>
      </c>
      <c r="B880" s="243"/>
      <c r="C880" s="243"/>
      <c r="D880" s="243"/>
      <c r="E880" s="243"/>
      <c r="F880" s="243"/>
      <c r="G880" s="243"/>
      <c r="H880" s="243"/>
      <c r="I880" s="243"/>
      <c r="J880" s="243"/>
      <c r="K880" s="243"/>
    </row>
    <row r="881" spans="1:11" ht="33" customHeight="1">
      <c r="A881" s="212" t="s">
        <v>52</v>
      </c>
      <c r="B881" s="212"/>
      <c r="C881" s="212"/>
      <c r="D881" s="212"/>
      <c r="E881" s="212"/>
      <c r="F881" s="212"/>
      <c r="G881" s="212"/>
      <c r="H881" s="212"/>
      <c r="I881" s="212"/>
      <c r="J881" s="212"/>
      <c r="K881" s="212"/>
    </row>
    <row r="882" spans="1:11" ht="33" customHeight="1">
      <c r="A882" s="212" t="s">
        <v>130</v>
      </c>
      <c r="B882" s="212"/>
      <c r="C882" s="212"/>
      <c r="D882" s="212"/>
      <c r="E882" s="212"/>
      <c r="F882" s="212"/>
      <c r="G882" s="212"/>
      <c r="H882" s="212"/>
      <c r="I882" s="212"/>
      <c r="J882" s="212"/>
      <c r="K882" s="212"/>
    </row>
    <row r="883" spans="1:11" ht="33" customHeight="1">
      <c r="A883" s="212" t="s">
        <v>2</v>
      </c>
      <c r="B883" s="212"/>
      <c r="C883" s="212"/>
      <c r="D883" s="212"/>
      <c r="E883" s="212"/>
      <c r="F883" s="212"/>
      <c r="G883" s="212"/>
      <c r="H883" s="212"/>
      <c r="I883" s="212"/>
      <c r="J883" s="212"/>
      <c r="K883" s="212"/>
    </row>
    <row r="884" spans="1:11" ht="33" customHeight="1">
      <c r="A884" s="217" t="s">
        <v>3</v>
      </c>
      <c r="B884" s="217"/>
      <c r="C884" s="217"/>
      <c r="D884" s="217"/>
      <c r="E884" s="217"/>
      <c r="F884" s="217"/>
      <c r="G884" s="217"/>
      <c r="H884" s="217"/>
      <c r="I884" s="217"/>
      <c r="J884" s="217"/>
      <c r="K884" s="217"/>
    </row>
    <row r="885" spans="1:11" ht="33" customHeight="1">
      <c r="A885" s="218" t="s">
        <v>54</v>
      </c>
      <c r="B885" s="219"/>
      <c r="C885" s="55"/>
      <c r="D885" s="218" t="s">
        <v>47</v>
      </c>
      <c r="E885" s="224"/>
      <c r="F885" s="219"/>
      <c r="G885" s="226" t="s">
        <v>55</v>
      </c>
      <c r="H885" s="227"/>
      <c r="I885" s="228"/>
      <c r="J885" s="226" t="s">
        <v>56</v>
      </c>
      <c r="K885" s="219"/>
    </row>
    <row r="886" spans="1:11" ht="33" customHeight="1">
      <c r="A886" s="220"/>
      <c r="B886" s="221"/>
      <c r="C886" s="56" t="s">
        <v>5</v>
      </c>
      <c r="D886" s="222"/>
      <c r="E886" s="225"/>
      <c r="F886" s="223"/>
      <c r="G886" s="229"/>
      <c r="H886" s="230"/>
      <c r="I886" s="231"/>
      <c r="J886" s="222"/>
      <c r="K886" s="223"/>
    </row>
    <row r="887" spans="1:11" ht="33" customHeight="1">
      <c r="A887" s="220"/>
      <c r="B887" s="221"/>
      <c r="C887" s="56" t="s">
        <v>6</v>
      </c>
      <c r="D887" s="232" t="s">
        <v>7</v>
      </c>
      <c r="E887" s="232" t="s">
        <v>8</v>
      </c>
      <c r="F887" s="56" t="s">
        <v>9</v>
      </c>
      <c r="G887" s="232" t="s">
        <v>7</v>
      </c>
      <c r="H887" s="232" t="s">
        <v>8</v>
      </c>
      <c r="I887" s="56" t="s">
        <v>9</v>
      </c>
      <c r="J887" s="56" t="s">
        <v>10</v>
      </c>
      <c r="K887" s="56" t="s">
        <v>11</v>
      </c>
    </row>
    <row r="888" spans="1:11" ht="33" customHeight="1">
      <c r="A888" s="222"/>
      <c r="B888" s="223"/>
      <c r="C888" s="57"/>
      <c r="D888" s="233"/>
      <c r="E888" s="233"/>
      <c r="F888" s="56" t="s">
        <v>12</v>
      </c>
      <c r="G888" s="233"/>
      <c r="H888" s="233"/>
      <c r="I888" s="56" t="s">
        <v>12</v>
      </c>
      <c r="J888" s="56" t="s">
        <v>13</v>
      </c>
      <c r="K888" s="56" t="s">
        <v>13</v>
      </c>
    </row>
    <row r="889" spans="1:11" ht="33" customHeight="1">
      <c r="A889" s="214">
        <v>1</v>
      </c>
      <c r="B889" s="215"/>
      <c r="C889" s="58">
        <v>2</v>
      </c>
      <c r="D889" s="58">
        <v>3</v>
      </c>
      <c r="E889" s="58">
        <v>4</v>
      </c>
      <c r="F889" s="58">
        <v>5</v>
      </c>
      <c r="G889" s="58">
        <v>6</v>
      </c>
      <c r="H889" s="58">
        <v>7</v>
      </c>
      <c r="I889" s="58">
        <v>8</v>
      </c>
      <c r="J889" s="59" t="s">
        <v>14</v>
      </c>
      <c r="K889" s="59" t="s">
        <v>15</v>
      </c>
    </row>
    <row r="890" spans="1:11" ht="33" customHeight="1">
      <c r="A890" s="80">
        <v>2</v>
      </c>
      <c r="B890" s="55"/>
      <c r="C890" s="109" t="s">
        <v>131</v>
      </c>
      <c r="D890" s="155">
        <v>49.684</v>
      </c>
      <c r="E890" s="155">
        <v>269.593</v>
      </c>
      <c r="F890" s="112">
        <f>D890-E890</f>
        <v>-219.90900000000002</v>
      </c>
      <c r="G890" s="95">
        <v>231.031</v>
      </c>
      <c r="H890" s="95">
        <v>232.281</v>
      </c>
      <c r="I890" s="112">
        <f>G890-H890</f>
        <v>-1.25</v>
      </c>
      <c r="J890" s="113">
        <f>G890/D890</f>
        <v>4.6500080508815715</v>
      </c>
      <c r="K890" s="113">
        <f>H890/E890</f>
        <v>0.8615987803837636</v>
      </c>
    </row>
    <row r="891" spans="1:11" ht="33" customHeight="1">
      <c r="A891" s="81"/>
      <c r="B891" s="56"/>
      <c r="C891" s="109"/>
      <c r="D891" s="159"/>
      <c r="E891" s="159"/>
      <c r="F891" s="114"/>
      <c r="G891" s="114"/>
      <c r="H891" s="114"/>
      <c r="I891" s="114"/>
      <c r="J891" s="115"/>
      <c r="K891" s="115"/>
    </row>
    <row r="892" spans="1:11" ht="33" customHeight="1">
      <c r="A892" s="85"/>
      <c r="B892" s="72"/>
      <c r="C892" s="62"/>
      <c r="D892" s="159"/>
      <c r="E892" s="159"/>
      <c r="F892" s="114">
        <f>D892-E892</f>
        <v>0</v>
      </c>
      <c r="G892" s="114"/>
      <c r="H892" s="14"/>
      <c r="I892" s="114">
        <f>G892-H892</f>
        <v>0</v>
      </c>
      <c r="J892" s="115"/>
      <c r="K892" s="115"/>
    </row>
    <row r="893" spans="1:11" ht="33" customHeight="1">
      <c r="A893" s="85"/>
      <c r="B893" s="72"/>
      <c r="C893" s="62"/>
      <c r="D893" s="159"/>
      <c r="E893" s="159"/>
      <c r="F893" s="114">
        <f>D893-E893</f>
        <v>0</v>
      </c>
      <c r="G893" s="114"/>
      <c r="H893" s="114"/>
      <c r="I893" s="128"/>
      <c r="J893" s="115"/>
      <c r="K893" s="115"/>
    </row>
    <row r="894" spans="1:11" ht="33" customHeight="1">
      <c r="A894" s="85"/>
      <c r="B894" s="72"/>
      <c r="C894" s="57"/>
      <c r="D894" s="159"/>
      <c r="E894" s="159"/>
      <c r="F894" s="128"/>
      <c r="G894" s="114"/>
      <c r="H894" s="114"/>
      <c r="I894" s="128"/>
      <c r="J894" s="115"/>
      <c r="K894" s="115"/>
    </row>
    <row r="895" spans="1:11" ht="33" customHeight="1">
      <c r="A895" s="85"/>
      <c r="B895" s="72"/>
      <c r="C895" s="57"/>
      <c r="D895" s="159"/>
      <c r="E895" s="159"/>
      <c r="F895" s="114"/>
      <c r="G895" s="114"/>
      <c r="H895" s="114"/>
      <c r="I895" s="128"/>
      <c r="J895" s="115"/>
      <c r="K895" s="115"/>
    </row>
    <row r="896" spans="1:11" ht="33" customHeight="1">
      <c r="A896" s="85"/>
      <c r="B896" s="72"/>
      <c r="C896" s="57"/>
      <c r="D896" s="159"/>
      <c r="E896" s="159"/>
      <c r="F896" s="114"/>
      <c r="G896" s="114"/>
      <c r="H896" s="114"/>
      <c r="I896" s="114"/>
      <c r="J896" s="115"/>
      <c r="K896" s="115"/>
    </row>
    <row r="897" spans="1:11" ht="33" customHeight="1">
      <c r="A897" s="85"/>
      <c r="B897" s="72"/>
      <c r="C897" s="57"/>
      <c r="D897" s="159"/>
      <c r="E897" s="159"/>
      <c r="F897" s="128"/>
      <c r="G897" s="114"/>
      <c r="H897" s="114"/>
      <c r="I897" s="128"/>
      <c r="J897" s="115"/>
      <c r="K897" s="115"/>
    </row>
    <row r="898" spans="1:11" ht="33" customHeight="1">
      <c r="A898" s="85"/>
      <c r="B898" s="72"/>
      <c r="C898" s="57"/>
      <c r="D898" s="159"/>
      <c r="E898" s="159"/>
      <c r="F898" s="114"/>
      <c r="G898" s="114"/>
      <c r="H898" s="114"/>
      <c r="I898" s="114"/>
      <c r="J898" s="115"/>
      <c r="K898" s="115"/>
    </row>
    <row r="899" spans="1:11" ht="33" customHeight="1">
      <c r="A899" s="85"/>
      <c r="B899" s="72"/>
      <c r="C899" s="57"/>
      <c r="D899" s="159"/>
      <c r="E899" s="159"/>
      <c r="F899" s="128"/>
      <c r="G899" s="114"/>
      <c r="H899" s="114"/>
      <c r="I899" s="128"/>
      <c r="J899" s="115"/>
      <c r="K899" s="115"/>
    </row>
    <row r="900" spans="1:11" ht="33" customHeight="1">
      <c r="A900" s="85"/>
      <c r="B900" s="72"/>
      <c r="C900" s="57"/>
      <c r="D900" s="159"/>
      <c r="E900" s="159"/>
      <c r="F900" s="114"/>
      <c r="G900" s="114"/>
      <c r="H900" s="114"/>
      <c r="I900" s="114"/>
      <c r="J900" s="115"/>
      <c r="K900" s="115"/>
    </row>
    <row r="901" spans="1:11" ht="33" customHeight="1">
      <c r="A901" s="85"/>
      <c r="B901" s="72"/>
      <c r="C901" s="57"/>
      <c r="D901" s="159"/>
      <c r="E901" s="159"/>
      <c r="F901" s="128"/>
      <c r="G901" s="114"/>
      <c r="H901" s="114"/>
      <c r="I901" s="114"/>
      <c r="J901" s="115"/>
      <c r="K901" s="115"/>
    </row>
    <row r="902" spans="1:11" ht="33" customHeight="1">
      <c r="A902" s="85"/>
      <c r="B902" s="72"/>
      <c r="C902" s="57"/>
      <c r="D902" s="159"/>
      <c r="E902" s="159"/>
      <c r="F902" s="128"/>
      <c r="G902" s="114"/>
      <c r="H902" s="114"/>
      <c r="I902" s="128"/>
      <c r="J902" s="115"/>
      <c r="K902" s="115"/>
    </row>
    <row r="903" spans="1:11" ht="33" customHeight="1">
      <c r="A903" s="85"/>
      <c r="B903" s="72"/>
      <c r="C903" s="74"/>
      <c r="D903" s="159"/>
      <c r="E903" s="159"/>
      <c r="F903" s="128"/>
      <c r="G903" s="114"/>
      <c r="H903" s="114"/>
      <c r="I903" s="114"/>
      <c r="J903" s="115"/>
      <c r="K903" s="115"/>
    </row>
    <row r="904" spans="1:11" ht="33" customHeight="1">
      <c r="A904" s="85"/>
      <c r="B904" s="72"/>
      <c r="C904" s="57"/>
      <c r="D904" s="159"/>
      <c r="E904" s="159"/>
      <c r="F904" s="128"/>
      <c r="G904" s="114"/>
      <c r="H904" s="114"/>
      <c r="I904" s="128"/>
      <c r="J904" s="115"/>
      <c r="K904" s="115"/>
    </row>
    <row r="905" spans="1:11" ht="33" customHeight="1">
      <c r="A905" s="85"/>
      <c r="B905" s="72"/>
      <c r="C905" s="57"/>
      <c r="D905" s="159"/>
      <c r="E905" s="159"/>
      <c r="F905" s="114"/>
      <c r="G905" s="114"/>
      <c r="H905" s="114"/>
      <c r="I905" s="114"/>
      <c r="J905" s="115"/>
      <c r="K905" s="115"/>
    </row>
    <row r="906" spans="1:11" ht="33" customHeight="1">
      <c r="A906" s="85"/>
      <c r="B906" s="72"/>
      <c r="C906" s="57"/>
      <c r="D906" s="159"/>
      <c r="E906" s="159"/>
      <c r="F906" s="128"/>
      <c r="G906" s="114"/>
      <c r="H906" s="114"/>
      <c r="I906" s="128"/>
      <c r="J906" s="115"/>
      <c r="K906" s="115"/>
    </row>
    <row r="907" spans="1:11" ht="33" customHeight="1">
      <c r="A907" s="85"/>
      <c r="B907" s="72"/>
      <c r="C907" s="57"/>
      <c r="D907" s="159"/>
      <c r="E907" s="159"/>
      <c r="F907" s="114"/>
      <c r="G907" s="114"/>
      <c r="H907" s="114"/>
      <c r="I907" s="114"/>
      <c r="J907" s="115"/>
      <c r="K907" s="115"/>
    </row>
    <row r="908" spans="1:11" ht="33" customHeight="1">
      <c r="A908" s="85"/>
      <c r="B908" s="72"/>
      <c r="C908" s="57"/>
      <c r="D908" s="159"/>
      <c r="E908" s="159"/>
      <c r="F908" s="114"/>
      <c r="G908" s="114"/>
      <c r="H908" s="114"/>
      <c r="I908" s="114"/>
      <c r="J908" s="115"/>
      <c r="K908" s="115"/>
    </row>
    <row r="909" spans="1:11" ht="33" customHeight="1">
      <c r="A909" s="85"/>
      <c r="B909" s="72"/>
      <c r="C909" s="57"/>
      <c r="D909" s="159"/>
      <c r="E909" s="159"/>
      <c r="F909" s="114"/>
      <c r="G909" s="114"/>
      <c r="H909" s="114"/>
      <c r="I909" s="114"/>
      <c r="J909" s="115"/>
      <c r="K909" s="115"/>
    </row>
    <row r="910" spans="1:11" ht="33" customHeight="1">
      <c r="A910" s="85"/>
      <c r="B910" s="72"/>
      <c r="C910" s="57"/>
      <c r="D910" s="158"/>
      <c r="E910" s="158"/>
      <c r="F910" s="114"/>
      <c r="G910" s="114"/>
      <c r="H910" s="114"/>
      <c r="I910" s="114"/>
      <c r="J910" s="115"/>
      <c r="K910" s="115"/>
    </row>
    <row r="911" spans="1:11" ht="33" customHeight="1">
      <c r="A911" s="85"/>
      <c r="B911" s="72"/>
      <c r="C911" s="57"/>
      <c r="D911" s="114"/>
      <c r="E911" s="114"/>
      <c r="F911" s="114"/>
      <c r="G911" s="114"/>
      <c r="H911" s="114"/>
      <c r="I911" s="114"/>
      <c r="J911" s="115"/>
      <c r="K911" s="115"/>
    </row>
    <row r="912" spans="1:11" ht="33" customHeight="1">
      <c r="A912" s="85"/>
      <c r="B912" s="72"/>
      <c r="C912" s="57"/>
      <c r="D912" s="114"/>
      <c r="E912" s="114"/>
      <c r="F912" s="114"/>
      <c r="G912" s="114"/>
      <c r="H912" s="114"/>
      <c r="I912" s="114"/>
      <c r="J912" s="115"/>
      <c r="K912" s="115"/>
    </row>
    <row r="913" spans="1:11" ht="33" customHeight="1">
      <c r="A913" s="85"/>
      <c r="B913" s="57"/>
      <c r="C913" s="57"/>
      <c r="D913" s="114"/>
      <c r="E913" s="114"/>
      <c r="F913" s="114"/>
      <c r="G913" s="114"/>
      <c r="H913" s="114"/>
      <c r="I913" s="114"/>
      <c r="J913" s="115"/>
      <c r="K913" s="115"/>
    </row>
    <row r="914" spans="1:11" ht="33" customHeight="1">
      <c r="A914" s="85"/>
      <c r="B914" s="57"/>
      <c r="C914" s="57"/>
      <c r="D914" s="114"/>
      <c r="E914" s="114"/>
      <c r="F914" s="114"/>
      <c r="G914" s="114"/>
      <c r="H914" s="114"/>
      <c r="I914" s="114"/>
      <c r="J914" s="115"/>
      <c r="K914" s="115"/>
    </row>
    <row r="915" spans="1:11" ht="33" customHeight="1">
      <c r="A915" s="122"/>
      <c r="B915" s="75"/>
      <c r="C915" s="118" t="s">
        <v>33</v>
      </c>
      <c r="D915" s="174">
        <f>SUM(D890:D906)</f>
        <v>49.684</v>
      </c>
      <c r="E915" s="174">
        <f>SUM(E890:E906)</f>
        <v>269.593</v>
      </c>
      <c r="F915" s="178">
        <f>D915-E915</f>
        <v>-219.90900000000002</v>
      </c>
      <c r="G915" s="174">
        <f>SUM(G890:G906)</f>
        <v>231.031</v>
      </c>
      <c r="H915" s="174">
        <f>SUM(H890:H906)</f>
        <v>232.281</v>
      </c>
      <c r="I915" s="100">
        <f>SUM(I890:I906)</f>
        <v>-1.25</v>
      </c>
      <c r="J915" s="120">
        <f>G915/D915</f>
        <v>4.6500080508815715</v>
      </c>
      <c r="K915" s="120">
        <f>H915/E915</f>
        <v>0.8615987803837636</v>
      </c>
    </row>
    <row r="916" spans="1:11" ht="33" customHeight="1">
      <c r="A916" s="235"/>
      <c r="B916" s="235"/>
      <c r="C916" s="235"/>
      <c r="D916" s="235"/>
      <c r="E916" s="235"/>
      <c r="F916" s="235"/>
      <c r="G916" s="235"/>
      <c r="H916" s="235"/>
      <c r="I916" s="235"/>
      <c r="J916" s="235"/>
      <c r="K916" s="235"/>
    </row>
    <row r="917" spans="1:11" ht="33" customHeight="1">
      <c r="A917" s="212"/>
      <c r="B917" s="212"/>
      <c r="C917" s="212"/>
      <c r="D917" s="212"/>
      <c r="E917" s="212"/>
      <c r="F917" s="212"/>
      <c r="G917" s="212"/>
      <c r="H917" s="212"/>
      <c r="I917" s="212"/>
      <c r="J917" s="212"/>
      <c r="K917" s="212"/>
    </row>
    <row r="918" spans="1:11" ht="33" customHeight="1">
      <c r="A918" s="243" t="s">
        <v>133</v>
      </c>
      <c r="B918" s="243"/>
      <c r="C918" s="243"/>
      <c r="D918" s="243"/>
      <c r="E918" s="243"/>
      <c r="F918" s="243"/>
      <c r="G918" s="243"/>
      <c r="H918" s="243"/>
      <c r="I918" s="243"/>
      <c r="J918" s="243"/>
      <c r="K918" s="243"/>
    </row>
    <row r="919" spans="1:11" ht="33" customHeight="1">
      <c r="A919" s="212" t="s">
        <v>52</v>
      </c>
      <c r="B919" s="212"/>
      <c r="C919" s="212"/>
      <c r="D919" s="212"/>
      <c r="E919" s="212"/>
      <c r="F919" s="212"/>
      <c r="G919" s="212"/>
      <c r="H919" s="212"/>
      <c r="I919" s="212"/>
      <c r="J919" s="212"/>
      <c r="K919" s="212"/>
    </row>
    <row r="920" spans="1:11" ht="33" customHeight="1">
      <c r="A920" s="212" t="s">
        <v>130</v>
      </c>
      <c r="B920" s="212"/>
      <c r="C920" s="212"/>
      <c r="D920" s="212"/>
      <c r="E920" s="212"/>
      <c r="F920" s="212"/>
      <c r="G920" s="212"/>
      <c r="H920" s="212"/>
      <c r="I920" s="212"/>
      <c r="J920" s="212"/>
      <c r="K920" s="212"/>
    </row>
    <row r="921" spans="1:11" ht="33" customHeight="1">
      <c r="A921" s="212" t="s">
        <v>36</v>
      </c>
      <c r="B921" s="212"/>
      <c r="C921" s="212"/>
      <c r="D921" s="212"/>
      <c r="E921" s="212"/>
      <c r="F921" s="212"/>
      <c r="G921" s="212"/>
      <c r="H921" s="212"/>
      <c r="I921" s="212"/>
      <c r="J921" s="212"/>
      <c r="K921" s="212"/>
    </row>
    <row r="922" spans="1:11" ht="33" customHeight="1">
      <c r="A922" s="217" t="s">
        <v>3</v>
      </c>
      <c r="B922" s="217"/>
      <c r="C922" s="217"/>
      <c r="D922" s="217"/>
      <c r="E922" s="217"/>
      <c r="F922" s="217"/>
      <c r="G922" s="217"/>
      <c r="H922" s="217"/>
      <c r="I922" s="217"/>
      <c r="J922" s="217"/>
      <c r="K922" s="217"/>
    </row>
    <row r="923" spans="1:11" ht="33" customHeight="1">
      <c r="A923" s="218" t="s">
        <v>54</v>
      </c>
      <c r="B923" s="219"/>
      <c r="C923" s="55"/>
      <c r="D923" s="218" t="s">
        <v>47</v>
      </c>
      <c r="E923" s="224"/>
      <c r="F923" s="219"/>
      <c r="G923" s="226" t="s">
        <v>55</v>
      </c>
      <c r="H923" s="227"/>
      <c r="I923" s="228"/>
      <c r="J923" s="226" t="s">
        <v>56</v>
      </c>
      <c r="K923" s="219"/>
    </row>
    <row r="924" spans="1:11" ht="33" customHeight="1">
      <c r="A924" s="220"/>
      <c r="B924" s="221"/>
      <c r="C924" s="56" t="s">
        <v>5</v>
      </c>
      <c r="D924" s="222"/>
      <c r="E924" s="225"/>
      <c r="F924" s="223"/>
      <c r="G924" s="229"/>
      <c r="H924" s="230"/>
      <c r="I924" s="231"/>
      <c r="J924" s="222"/>
      <c r="K924" s="223"/>
    </row>
    <row r="925" spans="1:11" ht="33" customHeight="1">
      <c r="A925" s="220"/>
      <c r="B925" s="221"/>
      <c r="C925" s="56" t="s">
        <v>6</v>
      </c>
      <c r="D925" s="232" t="s">
        <v>7</v>
      </c>
      <c r="E925" s="232" t="s">
        <v>8</v>
      </c>
      <c r="F925" s="56" t="s">
        <v>9</v>
      </c>
      <c r="G925" s="232" t="s">
        <v>7</v>
      </c>
      <c r="H925" s="232" t="s">
        <v>8</v>
      </c>
      <c r="I925" s="56" t="s">
        <v>9</v>
      </c>
      <c r="J925" s="56" t="s">
        <v>10</v>
      </c>
      <c r="K925" s="56" t="s">
        <v>11</v>
      </c>
    </row>
    <row r="926" spans="1:11" ht="33" customHeight="1">
      <c r="A926" s="222"/>
      <c r="B926" s="223"/>
      <c r="C926" s="57"/>
      <c r="D926" s="233"/>
      <c r="E926" s="233"/>
      <c r="F926" s="56" t="s">
        <v>12</v>
      </c>
      <c r="G926" s="233"/>
      <c r="H926" s="233"/>
      <c r="I926" s="56" t="s">
        <v>12</v>
      </c>
      <c r="J926" s="56" t="s">
        <v>13</v>
      </c>
      <c r="K926" s="56" t="s">
        <v>13</v>
      </c>
    </row>
    <row r="927" spans="1:11" ht="33" customHeight="1">
      <c r="A927" s="214">
        <v>1</v>
      </c>
      <c r="B927" s="215"/>
      <c r="C927" s="58">
        <v>2</v>
      </c>
      <c r="D927" s="58">
        <v>3</v>
      </c>
      <c r="E927" s="58">
        <v>4</v>
      </c>
      <c r="F927" s="58">
        <v>5</v>
      </c>
      <c r="G927" s="58">
        <v>6</v>
      </c>
      <c r="H927" s="58">
        <v>7</v>
      </c>
      <c r="I927" s="58">
        <v>8</v>
      </c>
      <c r="J927" s="59" t="s">
        <v>14</v>
      </c>
      <c r="K927" s="59" t="s">
        <v>15</v>
      </c>
    </row>
    <row r="928" spans="1:11" ht="33" customHeight="1">
      <c r="A928" s="80">
        <v>3</v>
      </c>
      <c r="B928" s="55"/>
      <c r="C928" s="109" t="s">
        <v>134</v>
      </c>
      <c r="D928" s="158"/>
      <c r="E928" s="155">
        <v>2954.631</v>
      </c>
      <c r="F928" s="124">
        <f>D928-E928</f>
        <v>-2954.631</v>
      </c>
      <c r="G928" s="95"/>
      <c r="H928" s="95">
        <v>2785.413</v>
      </c>
      <c r="I928" s="124">
        <f>G928-H928</f>
        <v>-2785.413</v>
      </c>
      <c r="J928" s="113"/>
      <c r="K928" s="113">
        <f>H928/E928</f>
        <v>0.9427278736329512</v>
      </c>
    </row>
    <row r="929" spans="1:11" ht="33" customHeight="1">
      <c r="A929" s="81"/>
      <c r="B929" s="56"/>
      <c r="C929" s="109"/>
      <c r="D929" s="159"/>
      <c r="E929" s="159"/>
      <c r="F929" s="114"/>
      <c r="G929" s="114"/>
      <c r="H929" s="114"/>
      <c r="I929" s="114"/>
      <c r="J929" s="115"/>
      <c r="K929" s="115"/>
    </row>
    <row r="930" spans="1:11" ht="33" customHeight="1">
      <c r="A930" s="85"/>
      <c r="B930" s="72"/>
      <c r="C930" s="62"/>
      <c r="D930" s="159"/>
      <c r="E930" s="159"/>
      <c r="F930" s="114">
        <f>D930-E930</f>
        <v>0</v>
      </c>
      <c r="G930" s="114"/>
      <c r="H930" s="14"/>
      <c r="I930" s="114">
        <f>G930-H930</f>
        <v>0</v>
      </c>
      <c r="J930" s="115"/>
      <c r="K930" s="115"/>
    </row>
    <row r="931" spans="1:11" ht="33" customHeight="1">
      <c r="A931" s="85"/>
      <c r="B931" s="72"/>
      <c r="C931" s="62"/>
      <c r="D931" s="159"/>
      <c r="E931" s="159"/>
      <c r="F931" s="114">
        <f>D931-E931</f>
        <v>0</v>
      </c>
      <c r="G931" s="114"/>
      <c r="H931" s="114"/>
      <c r="I931" s="128"/>
      <c r="J931" s="115"/>
      <c r="K931" s="115"/>
    </row>
    <row r="932" spans="1:11" ht="33" customHeight="1">
      <c r="A932" s="85"/>
      <c r="B932" s="72"/>
      <c r="C932" s="57"/>
      <c r="D932" s="159"/>
      <c r="E932" s="159"/>
      <c r="F932" s="128"/>
      <c r="G932" s="114"/>
      <c r="H932" s="114"/>
      <c r="I932" s="128"/>
      <c r="J932" s="115"/>
      <c r="K932" s="115"/>
    </row>
    <row r="933" spans="1:11" ht="33" customHeight="1">
      <c r="A933" s="85"/>
      <c r="B933" s="72"/>
      <c r="C933" s="57"/>
      <c r="D933" s="159"/>
      <c r="E933" s="159"/>
      <c r="F933" s="114"/>
      <c r="G933" s="114"/>
      <c r="H933" s="114"/>
      <c r="I933" s="128"/>
      <c r="J933" s="115"/>
      <c r="K933" s="115"/>
    </row>
    <row r="934" spans="1:11" ht="33" customHeight="1">
      <c r="A934" s="85"/>
      <c r="B934" s="72"/>
      <c r="C934" s="57"/>
      <c r="D934" s="159"/>
      <c r="E934" s="159"/>
      <c r="F934" s="114"/>
      <c r="G934" s="114"/>
      <c r="H934" s="114"/>
      <c r="I934" s="114"/>
      <c r="J934" s="115"/>
      <c r="K934" s="115"/>
    </row>
    <row r="935" spans="1:11" ht="33" customHeight="1">
      <c r="A935" s="85"/>
      <c r="B935" s="72"/>
      <c r="C935" s="57"/>
      <c r="D935" s="159"/>
      <c r="E935" s="159"/>
      <c r="F935" s="128"/>
      <c r="G935" s="114"/>
      <c r="H935" s="114"/>
      <c r="I935" s="128"/>
      <c r="J935" s="115"/>
      <c r="K935" s="115"/>
    </row>
    <row r="936" spans="1:11" ht="33" customHeight="1">
      <c r="A936" s="85"/>
      <c r="B936" s="72"/>
      <c r="C936" s="57"/>
      <c r="D936" s="159"/>
      <c r="E936" s="159"/>
      <c r="F936" s="114"/>
      <c r="G936" s="114"/>
      <c r="H936" s="114"/>
      <c r="I936" s="114"/>
      <c r="J936" s="115"/>
      <c r="K936" s="115"/>
    </row>
    <row r="937" spans="1:11" ht="33" customHeight="1">
      <c r="A937" s="85"/>
      <c r="B937" s="72"/>
      <c r="C937" s="57"/>
      <c r="D937" s="159"/>
      <c r="E937" s="159"/>
      <c r="F937" s="128"/>
      <c r="G937" s="114"/>
      <c r="H937" s="114"/>
      <c r="I937" s="128"/>
      <c r="J937" s="115"/>
      <c r="K937" s="115"/>
    </row>
    <row r="938" spans="1:11" ht="33" customHeight="1">
      <c r="A938" s="85"/>
      <c r="B938" s="72"/>
      <c r="C938" s="57"/>
      <c r="D938" s="159"/>
      <c r="E938" s="159"/>
      <c r="F938" s="114"/>
      <c r="G938" s="114"/>
      <c r="H938" s="114"/>
      <c r="I938" s="114"/>
      <c r="J938" s="115"/>
      <c r="K938" s="115"/>
    </row>
    <row r="939" spans="1:11" ht="33" customHeight="1">
      <c r="A939" s="85"/>
      <c r="B939" s="72"/>
      <c r="C939" s="57"/>
      <c r="D939" s="159"/>
      <c r="E939" s="159"/>
      <c r="F939" s="128"/>
      <c r="G939" s="114"/>
      <c r="H939" s="114"/>
      <c r="I939" s="114"/>
      <c r="J939" s="115"/>
      <c r="K939" s="115"/>
    </row>
    <row r="940" spans="1:11" ht="33" customHeight="1">
      <c r="A940" s="85"/>
      <c r="B940" s="72"/>
      <c r="C940" s="57"/>
      <c r="D940" s="159"/>
      <c r="E940" s="159"/>
      <c r="F940" s="128"/>
      <c r="G940" s="114"/>
      <c r="H940" s="114"/>
      <c r="I940" s="128"/>
      <c r="J940" s="115"/>
      <c r="K940" s="115"/>
    </row>
    <row r="941" spans="1:11" ht="33" customHeight="1">
      <c r="A941" s="85"/>
      <c r="B941" s="72"/>
      <c r="C941" s="74"/>
      <c r="D941" s="159"/>
      <c r="E941" s="159"/>
      <c r="F941" s="128"/>
      <c r="G941" s="114"/>
      <c r="H941" s="114"/>
      <c r="I941" s="114"/>
      <c r="J941" s="115"/>
      <c r="K941" s="115"/>
    </row>
    <row r="942" spans="1:11" ht="33" customHeight="1">
      <c r="A942" s="85"/>
      <c r="B942" s="72"/>
      <c r="C942" s="57"/>
      <c r="D942" s="159"/>
      <c r="E942" s="159"/>
      <c r="F942" s="128"/>
      <c r="G942" s="114"/>
      <c r="H942" s="114"/>
      <c r="I942" s="128"/>
      <c r="J942" s="115"/>
      <c r="K942" s="115"/>
    </row>
    <row r="943" spans="1:11" ht="33" customHeight="1">
      <c r="A943" s="85"/>
      <c r="B943" s="72"/>
      <c r="C943" s="57"/>
      <c r="D943" s="159"/>
      <c r="E943" s="159"/>
      <c r="F943" s="114"/>
      <c r="G943" s="114"/>
      <c r="H943" s="114"/>
      <c r="I943" s="114"/>
      <c r="J943" s="115"/>
      <c r="K943" s="115"/>
    </row>
    <row r="944" spans="1:11" ht="33" customHeight="1">
      <c r="A944" s="85"/>
      <c r="B944" s="72"/>
      <c r="C944" s="57"/>
      <c r="D944" s="159"/>
      <c r="E944" s="159"/>
      <c r="F944" s="128"/>
      <c r="G944" s="114"/>
      <c r="H944" s="114"/>
      <c r="I944" s="128"/>
      <c r="J944" s="115"/>
      <c r="K944" s="115"/>
    </row>
    <row r="945" spans="1:11" ht="33" customHeight="1">
      <c r="A945" s="85"/>
      <c r="B945" s="72"/>
      <c r="C945" s="57"/>
      <c r="D945" s="159"/>
      <c r="E945" s="159"/>
      <c r="F945" s="114"/>
      <c r="G945" s="114"/>
      <c r="H945" s="114"/>
      <c r="I945" s="114"/>
      <c r="J945" s="115"/>
      <c r="K945" s="115"/>
    </row>
    <row r="946" spans="1:11" ht="33" customHeight="1">
      <c r="A946" s="85"/>
      <c r="B946" s="72"/>
      <c r="C946" s="57"/>
      <c r="D946" s="159"/>
      <c r="E946" s="159"/>
      <c r="F946" s="114"/>
      <c r="G946" s="114"/>
      <c r="H946" s="114"/>
      <c r="I946" s="114"/>
      <c r="J946" s="115"/>
      <c r="K946" s="115"/>
    </row>
    <row r="947" spans="1:11" ht="33" customHeight="1">
      <c r="A947" s="85"/>
      <c r="B947" s="72"/>
      <c r="C947" s="57"/>
      <c r="D947" s="159"/>
      <c r="E947" s="159"/>
      <c r="F947" s="114"/>
      <c r="G947" s="114"/>
      <c r="H947" s="114"/>
      <c r="I947" s="114"/>
      <c r="J947" s="115"/>
      <c r="K947" s="115"/>
    </row>
    <row r="948" spans="1:11" ht="33" customHeight="1">
      <c r="A948" s="85"/>
      <c r="B948" s="72"/>
      <c r="C948" s="57"/>
      <c r="D948" s="158"/>
      <c r="E948" s="158"/>
      <c r="F948" s="114"/>
      <c r="G948" s="114"/>
      <c r="H948" s="114"/>
      <c r="I948" s="114"/>
      <c r="J948" s="115"/>
      <c r="K948" s="115"/>
    </row>
    <row r="949" spans="1:11" ht="33" customHeight="1">
      <c r="A949" s="85"/>
      <c r="B949" s="72"/>
      <c r="C949" s="57"/>
      <c r="D949" s="114"/>
      <c r="E949" s="114"/>
      <c r="F949" s="114"/>
      <c r="G949" s="114"/>
      <c r="H949" s="114"/>
      <c r="I949" s="114"/>
      <c r="J949" s="115"/>
      <c r="K949" s="115"/>
    </row>
    <row r="950" spans="1:11" ht="33" customHeight="1">
      <c r="A950" s="85"/>
      <c r="B950" s="72"/>
      <c r="C950" s="57"/>
      <c r="D950" s="114"/>
      <c r="E950" s="114"/>
      <c r="F950" s="114"/>
      <c r="G950" s="114"/>
      <c r="H950" s="114"/>
      <c r="I950" s="114"/>
      <c r="J950" s="115"/>
      <c r="K950" s="115"/>
    </row>
    <row r="951" spans="1:11" ht="33" customHeight="1">
      <c r="A951" s="85"/>
      <c r="B951" s="57"/>
      <c r="C951" s="57"/>
      <c r="D951" s="114"/>
      <c r="E951" s="114"/>
      <c r="F951" s="114"/>
      <c r="G951" s="114"/>
      <c r="H951" s="114"/>
      <c r="I951" s="114"/>
      <c r="J951" s="115"/>
      <c r="K951" s="115"/>
    </row>
    <row r="952" spans="1:11" ht="33" customHeight="1">
      <c r="A952" s="85"/>
      <c r="B952" s="57"/>
      <c r="C952" s="57"/>
      <c r="D952" s="114"/>
      <c r="E952" s="114"/>
      <c r="F952" s="114"/>
      <c r="G952" s="114"/>
      <c r="H952" s="114"/>
      <c r="I952" s="114"/>
      <c r="J952" s="115"/>
      <c r="K952" s="115"/>
    </row>
    <row r="953" spans="1:11" ht="33" customHeight="1">
      <c r="A953" s="122"/>
      <c r="B953" s="75"/>
      <c r="C953" s="118" t="s">
        <v>33</v>
      </c>
      <c r="D953" s="174">
        <f>SUM(D928:D944)</f>
        <v>0</v>
      </c>
      <c r="E953" s="174">
        <f>SUM(E928:E944)</f>
        <v>2954.631</v>
      </c>
      <c r="F953" s="177">
        <f>D953-E953</f>
        <v>-2954.631</v>
      </c>
      <c r="G953" s="174">
        <f>SUM(G928:G944)</f>
        <v>0</v>
      </c>
      <c r="H953" s="174">
        <f>SUM(H928:H944)</f>
        <v>2785.413</v>
      </c>
      <c r="I953" s="174">
        <f>SUM(I928:I944)</f>
        <v>-2785.413</v>
      </c>
      <c r="J953" s="120"/>
      <c r="K953" s="120">
        <f>H953/E953</f>
        <v>0.9427278736329512</v>
      </c>
    </row>
    <row r="954" spans="1:11" ht="33" customHeight="1">
      <c r="A954" s="235"/>
      <c r="B954" s="235"/>
      <c r="C954" s="235"/>
      <c r="D954" s="235"/>
      <c r="E954" s="235"/>
      <c r="F954" s="235"/>
      <c r="G954" s="235"/>
      <c r="H954" s="235"/>
      <c r="I954" s="235"/>
      <c r="J954" s="235"/>
      <c r="K954" s="235"/>
    </row>
    <row r="955" spans="1:11" ht="33" customHeight="1">
      <c r="A955" s="209" t="s">
        <v>135</v>
      </c>
      <c r="B955" s="209"/>
      <c r="C955" s="209"/>
      <c r="D955" s="209"/>
      <c r="E955" s="209"/>
      <c r="F955" s="209"/>
      <c r="G955" s="209"/>
      <c r="H955" s="209"/>
      <c r="I955" s="209"/>
      <c r="J955" s="209"/>
      <c r="K955" s="209"/>
    </row>
    <row r="956" spans="1:16" ht="33" customHeight="1">
      <c r="A956" s="212"/>
      <c r="B956" s="212"/>
      <c r="C956" s="212"/>
      <c r="D956" s="212"/>
      <c r="E956" s="212"/>
      <c r="F956" s="212"/>
      <c r="G956" s="212"/>
      <c r="H956" s="212"/>
      <c r="I956" s="212"/>
      <c r="J956" s="212"/>
      <c r="K956" s="212"/>
      <c r="N956" s="179"/>
      <c r="O956" s="179"/>
      <c r="P956" s="179"/>
    </row>
    <row r="957" spans="1:11" ht="33" customHeight="1">
      <c r="A957" s="243" t="s">
        <v>136</v>
      </c>
      <c r="B957" s="243"/>
      <c r="C957" s="243"/>
      <c r="D957" s="243"/>
      <c r="E957" s="243"/>
      <c r="F957" s="243"/>
      <c r="G957" s="243"/>
      <c r="H957" s="243"/>
      <c r="I957" s="243"/>
      <c r="J957" s="243"/>
      <c r="K957" s="243"/>
    </row>
    <row r="958" spans="1:11" ht="33" customHeight="1">
      <c r="A958" s="212" t="s">
        <v>52</v>
      </c>
      <c r="B958" s="212"/>
      <c r="C958" s="212"/>
      <c r="D958" s="212"/>
      <c r="E958" s="212"/>
      <c r="F958" s="212"/>
      <c r="G958" s="212"/>
      <c r="H958" s="212"/>
      <c r="I958" s="212"/>
      <c r="J958" s="212"/>
      <c r="K958" s="212"/>
    </row>
    <row r="959" spans="1:11" ht="33" customHeight="1">
      <c r="A959" s="212" t="s">
        <v>137</v>
      </c>
      <c r="B959" s="212"/>
      <c r="C959" s="212"/>
      <c r="D959" s="212"/>
      <c r="E959" s="212"/>
      <c r="F959" s="212"/>
      <c r="G959" s="212"/>
      <c r="H959" s="212"/>
      <c r="I959" s="212"/>
      <c r="J959" s="212"/>
      <c r="K959" s="212"/>
    </row>
    <row r="960" spans="1:11" ht="33" customHeight="1">
      <c r="A960" s="212" t="s">
        <v>44</v>
      </c>
      <c r="B960" s="212"/>
      <c r="C960" s="212"/>
      <c r="D960" s="212"/>
      <c r="E960" s="212"/>
      <c r="F960" s="212"/>
      <c r="G960" s="212"/>
      <c r="H960" s="212"/>
      <c r="I960" s="212"/>
      <c r="J960" s="212"/>
      <c r="K960" s="212"/>
    </row>
    <row r="961" spans="1:11" ht="33" customHeight="1">
      <c r="A961" s="217" t="s">
        <v>3</v>
      </c>
      <c r="B961" s="217"/>
      <c r="C961" s="217"/>
      <c r="D961" s="217"/>
      <c r="E961" s="217"/>
      <c r="F961" s="217"/>
      <c r="G961" s="217"/>
      <c r="H961" s="217"/>
      <c r="I961" s="217"/>
      <c r="J961" s="217"/>
      <c r="K961" s="217"/>
    </row>
    <row r="962" spans="1:11" ht="33" customHeight="1">
      <c r="A962" s="218" t="s">
        <v>54</v>
      </c>
      <c r="B962" s="219"/>
      <c r="C962" s="55"/>
      <c r="D962" s="218" t="s">
        <v>47</v>
      </c>
      <c r="E962" s="224"/>
      <c r="F962" s="219"/>
      <c r="G962" s="226" t="s">
        <v>55</v>
      </c>
      <c r="H962" s="227"/>
      <c r="I962" s="228"/>
      <c r="J962" s="226" t="s">
        <v>56</v>
      </c>
      <c r="K962" s="219"/>
    </row>
    <row r="963" spans="1:11" ht="33" customHeight="1">
      <c r="A963" s="220"/>
      <c r="B963" s="221"/>
      <c r="C963" s="56" t="s">
        <v>5</v>
      </c>
      <c r="D963" s="222"/>
      <c r="E963" s="225"/>
      <c r="F963" s="223"/>
      <c r="G963" s="229"/>
      <c r="H963" s="230"/>
      <c r="I963" s="231"/>
      <c r="J963" s="222"/>
      <c r="K963" s="223"/>
    </row>
    <row r="964" spans="1:11" ht="33" customHeight="1">
      <c r="A964" s="220"/>
      <c r="B964" s="221"/>
      <c r="C964" s="56" t="s">
        <v>6</v>
      </c>
      <c r="D964" s="232" t="s">
        <v>7</v>
      </c>
      <c r="E964" s="232" t="s">
        <v>8</v>
      </c>
      <c r="F964" s="56" t="s">
        <v>9</v>
      </c>
      <c r="G964" s="232" t="s">
        <v>7</v>
      </c>
      <c r="H964" s="232" t="s">
        <v>8</v>
      </c>
      <c r="I964" s="56" t="s">
        <v>9</v>
      </c>
      <c r="J964" s="56" t="s">
        <v>10</v>
      </c>
      <c r="K964" s="56" t="s">
        <v>11</v>
      </c>
    </row>
    <row r="965" spans="1:11" ht="33" customHeight="1">
      <c r="A965" s="222"/>
      <c r="B965" s="223"/>
      <c r="C965" s="57"/>
      <c r="D965" s="233"/>
      <c r="E965" s="233"/>
      <c r="F965" s="56" t="s">
        <v>12</v>
      </c>
      <c r="G965" s="233"/>
      <c r="H965" s="233"/>
      <c r="I965" s="56" t="s">
        <v>12</v>
      </c>
      <c r="J965" s="56" t="s">
        <v>13</v>
      </c>
      <c r="K965" s="56" t="s">
        <v>13</v>
      </c>
    </row>
    <row r="966" spans="1:11" ht="33" customHeight="1">
      <c r="A966" s="214">
        <v>1</v>
      </c>
      <c r="B966" s="215"/>
      <c r="C966" s="58">
        <v>2</v>
      </c>
      <c r="D966" s="58">
        <v>3</v>
      </c>
      <c r="E966" s="58">
        <v>4</v>
      </c>
      <c r="F966" s="58">
        <v>5</v>
      </c>
      <c r="G966" s="58">
        <v>6</v>
      </c>
      <c r="H966" s="58">
        <v>7</v>
      </c>
      <c r="I966" s="58">
        <v>8</v>
      </c>
      <c r="J966" s="59" t="s">
        <v>14</v>
      </c>
      <c r="K966" s="59" t="s">
        <v>15</v>
      </c>
    </row>
    <row r="967" spans="1:11" ht="33" customHeight="1">
      <c r="A967" s="80">
        <v>1</v>
      </c>
      <c r="B967" s="55"/>
      <c r="C967" s="180" t="s">
        <v>138</v>
      </c>
      <c r="D967" s="95">
        <f>D1043+D1005</f>
        <v>18272.092</v>
      </c>
      <c r="E967" s="95">
        <f>E1043+E1005</f>
        <v>15629.187</v>
      </c>
      <c r="F967" s="175">
        <f>D967-E967</f>
        <v>2642.9050000000007</v>
      </c>
      <c r="G967" s="95">
        <f>G1043+G1005</f>
        <v>19747.086</v>
      </c>
      <c r="H967" s="95">
        <f>H1043+H1005</f>
        <v>15494.733</v>
      </c>
      <c r="I967" s="175">
        <f>I1043+I1005</f>
        <v>4252.352999999999</v>
      </c>
      <c r="J967" s="113">
        <f>G967/D967</f>
        <v>1.0807238711363756</v>
      </c>
      <c r="K967" s="113">
        <f>H967/E967</f>
        <v>0.9913972492619098</v>
      </c>
    </row>
    <row r="968" spans="1:11" ht="33" customHeight="1">
      <c r="A968" s="81"/>
      <c r="B968" s="56"/>
      <c r="C968" s="180" t="s">
        <v>139</v>
      </c>
      <c r="D968" s="84"/>
      <c r="E968" s="32"/>
      <c r="F968" s="84"/>
      <c r="G968" s="84"/>
      <c r="H968" s="84"/>
      <c r="I968" s="114"/>
      <c r="J968" s="115"/>
      <c r="K968" s="115"/>
    </row>
    <row r="969" spans="1:11" ht="33" customHeight="1">
      <c r="A969" s="85"/>
      <c r="B969" s="72"/>
      <c r="C969" s="62"/>
      <c r="D969" s="84"/>
      <c r="E969" s="32"/>
      <c r="F969" s="84">
        <f>D969-E969</f>
        <v>0</v>
      </c>
      <c r="G969" s="84"/>
      <c r="H969" s="32"/>
      <c r="I969" s="114">
        <f>G969-H969</f>
        <v>0</v>
      </c>
      <c r="J969" s="115"/>
      <c r="K969" s="115"/>
    </row>
    <row r="970" spans="1:11" ht="33" customHeight="1">
      <c r="A970" s="85"/>
      <c r="B970" s="72"/>
      <c r="C970" s="62"/>
      <c r="D970" s="84"/>
      <c r="E970" s="32"/>
      <c r="F970" s="84">
        <f>D970-E970</f>
        <v>0</v>
      </c>
      <c r="G970" s="84"/>
      <c r="H970" s="84"/>
      <c r="I970" s="128"/>
      <c r="J970" s="115"/>
      <c r="K970" s="115"/>
    </row>
    <row r="971" spans="1:11" ht="33" customHeight="1">
      <c r="A971" s="85"/>
      <c r="B971" s="72"/>
      <c r="C971" s="57"/>
      <c r="D971" s="84"/>
      <c r="E971" s="32"/>
      <c r="F971" s="125"/>
      <c r="G971" s="84"/>
      <c r="H971" s="84"/>
      <c r="I971" s="128"/>
      <c r="J971" s="115"/>
      <c r="K971" s="115"/>
    </row>
    <row r="972" spans="1:11" ht="33" customHeight="1">
      <c r="A972" s="85"/>
      <c r="B972" s="72"/>
      <c r="C972" s="57"/>
      <c r="D972" s="84"/>
      <c r="E972" s="32"/>
      <c r="F972" s="84"/>
      <c r="G972" s="84"/>
      <c r="H972" s="84"/>
      <c r="I972" s="128"/>
      <c r="J972" s="115"/>
      <c r="K972" s="115"/>
    </row>
    <row r="973" spans="1:11" ht="33" customHeight="1">
      <c r="A973" s="85"/>
      <c r="B973" s="72"/>
      <c r="C973" s="57"/>
      <c r="D973" s="84"/>
      <c r="E973" s="32"/>
      <c r="F973" s="84"/>
      <c r="G973" s="84"/>
      <c r="H973" s="84"/>
      <c r="I973" s="114"/>
      <c r="J973" s="115"/>
      <c r="K973" s="115"/>
    </row>
    <row r="974" spans="1:11" ht="33" customHeight="1">
      <c r="A974" s="85"/>
      <c r="B974" s="72"/>
      <c r="C974" s="57"/>
      <c r="D974" s="84"/>
      <c r="E974" s="32"/>
      <c r="F974" s="125"/>
      <c r="G974" s="84"/>
      <c r="H974" s="84"/>
      <c r="I974" s="128"/>
      <c r="J974" s="115"/>
      <c r="K974" s="115"/>
    </row>
    <row r="975" spans="1:11" ht="33" customHeight="1">
      <c r="A975" s="85"/>
      <c r="B975" s="72"/>
      <c r="C975" s="57"/>
      <c r="D975" s="84"/>
      <c r="E975" s="32"/>
      <c r="F975" s="84"/>
      <c r="G975" s="84"/>
      <c r="H975" s="84"/>
      <c r="I975" s="114"/>
      <c r="J975" s="115"/>
      <c r="K975" s="115"/>
    </row>
    <row r="976" spans="1:11" ht="33" customHeight="1">
      <c r="A976" s="85"/>
      <c r="B976" s="72"/>
      <c r="C976" s="57"/>
      <c r="D976" s="84"/>
      <c r="E976" s="84"/>
      <c r="F976" s="125"/>
      <c r="G976" s="84"/>
      <c r="H976" s="84"/>
      <c r="I976" s="128"/>
      <c r="J976" s="115"/>
      <c r="K976" s="115"/>
    </row>
    <row r="977" spans="1:11" ht="33" customHeight="1">
      <c r="A977" s="85"/>
      <c r="B977" s="72"/>
      <c r="C977" s="57"/>
      <c r="D977" s="84"/>
      <c r="E977" s="84"/>
      <c r="F977" s="84"/>
      <c r="G977" s="84"/>
      <c r="H977" s="84"/>
      <c r="I977" s="114"/>
      <c r="J977" s="115"/>
      <c r="K977" s="115"/>
    </row>
    <row r="978" spans="1:11" ht="33" customHeight="1">
      <c r="A978" s="85"/>
      <c r="B978" s="72"/>
      <c r="C978" s="57"/>
      <c r="D978" s="84"/>
      <c r="E978" s="84"/>
      <c r="F978" s="84"/>
      <c r="G978" s="84"/>
      <c r="H978" s="84"/>
      <c r="I978" s="114"/>
      <c r="J978" s="115"/>
      <c r="K978" s="115"/>
    </row>
    <row r="979" spans="1:11" ht="33" customHeight="1">
      <c r="A979" s="85"/>
      <c r="B979" s="72"/>
      <c r="C979" s="57"/>
      <c r="D979" s="84"/>
      <c r="E979" s="32"/>
      <c r="F979" s="125"/>
      <c r="G979" s="84"/>
      <c r="H979" s="84"/>
      <c r="I979" s="128"/>
      <c r="J979" s="115"/>
      <c r="K979" s="115"/>
    </row>
    <row r="980" spans="1:11" ht="33" customHeight="1">
      <c r="A980" s="85"/>
      <c r="B980" s="72"/>
      <c r="C980" s="57"/>
      <c r="D980" s="84"/>
      <c r="E980" s="84"/>
      <c r="F980" s="125"/>
      <c r="G980" s="84"/>
      <c r="H980" s="84"/>
      <c r="I980" s="114"/>
      <c r="J980" s="115"/>
      <c r="K980" s="115"/>
    </row>
    <row r="981" spans="1:11" ht="33" customHeight="1">
      <c r="A981" s="85"/>
      <c r="B981" s="72"/>
      <c r="C981" s="74"/>
      <c r="D981" s="84"/>
      <c r="E981" s="32"/>
      <c r="F981" s="125"/>
      <c r="G981" s="84"/>
      <c r="H981" s="84"/>
      <c r="I981" s="128"/>
      <c r="J981" s="115"/>
      <c r="K981" s="115"/>
    </row>
    <row r="982" spans="1:11" ht="33" customHeight="1">
      <c r="A982" s="85"/>
      <c r="B982" s="72"/>
      <c r="C982" s="57"/>
      <c r="D982" s="84"/>
      <c r="E982" s="32"/>
      <c r="F982" s="125"/>
      <c r="G982" s="84"/>
      <c r="H982" s="84"/>
      <c r="I982" s="114"/>
      <c r="J982" s="115"/>
      <c r="K982" s="115"/>
    </row>
    <row r="983" spans="1:11" ht="33" customHeight="1">
      <c r="A983" s="85"/>
      <c r="B983" s="72"/>
      <c r="C983" s="57"/>
      <c r="D983" s="84"/>
      <c r="E983" s="32"/>
      <c r="F983" s="84"/>
      <c r="G983" s="84"/>
      <c r="H983" s="84"/>
      <c r="I983" s="128"/>
      <c r="J983" s="115"/>
      <c r="K983" s="115"/>
    </row>
    <row r="984" spans="1:11" ht="33" customHeight="1">
      <c r="A984" s="85"/>
      <c r="B984" s="72"/>
      <c r="C984" s="57"/>
      <c r="D984" s="83"/>
      <c r="E984" s="83"/>
      <c r="F984" s="84"/>
      <c r="G984" s="83"/>
      <c r="H984" s="83"/>
      <c r="I984" s="114"/>
      <c r="J984" s="115"/>
      <c r="K984" s="115"/>
    </row>
    <row r="985" spans="1:11" ht="33" customHeight="1">
      <c r="A985" s="85"/>
      <c r="B985" s="72"/>
      <c r="C985" s="57"/>
      <c r="D985" s="84"/>
      <c r="E985" s="32"/>
      <c r="F985" s="84"/>
      <c r="G985" s="84"/>
      <c r="H985" s="84"/>
      <c r="I985" s="114"/>
      <c r="J985" s="115"/>
      <c r="K985" s="115"/>
    </row>
    <row r="986" spans="1:11" ht="33" customHeight="1">
      <c r="A986" s="85"/>
      <c r="B986" s="72"/>
      <c r="C986" s="57"/>
      <c r="D986" s="84"/>
      <c r="E986" s="84"/>
      <c r="F986" s="125"/>
      <c r="G986" s="84"/>
      <c r="H986" s="84"/>
      <c r="I986" s="114"/>
      <c r="J986" s="115"/>
      <c r="K986" s="115"/>
    </row>
    <row r="987" spans="1:11" ht="33" customHeight="1">
      <c r="A987" s="85"/>
      <c r="B987" s="72"/>
      <c r="C987" s="57"/>
      <c r="D987" s="84"/>
      <c r="E987" s="84"/>
      <c r="F987" s="84"/>
      <c r="G987" s="84"/>
      <c r="H987" s="84"/>
      <c r="I987" s="114"/>
      <c r="J987" s="115"/>
      <c r="K987" s="115"/>
    </row>
    <row r="988" spans="1:11" ht="33" customHeight="1">
      <c r="A988" s="85"/>
      <c r="B988" s="72"/>
      <c r="C988" s="57"/>
      <c r="D988" s="84"/>
      <c r="E988" s="84"/>
      <c r="F988" s="84"/>
      <c r="G988" s="84"/>
      <c r="H988" s="84"/>
      <c r="I988" s="114"/>
      <c r="J988" s="115"/>
      <c r="K988" s="115"/>
    </row>
    <row r="989" spans="1:11" ht="33" customHeight="1">
      <c r="A989" s="85"/>
      <c r="B989" s="72"/>
      <c r="C989" s="57"/>
      <c r="D989" s="84"/>
      <c r="E989" s="84"/>
      <c r="F989" s="84"/>
      <c r="G989" s="84"/>
      <c r="H989" s="84"/>
      <c r="I989" s="114"/>
      <c r="J989" s="115"/>
      <c r="K989" s="115"/>
    </row>
    <row r="990" spans="1:11" ht="33" customHeight="1">
      <c r="A990" s="85"/>
      <c r="B990" s="72"/>
      <c r="C990" s="57"/>
      <c r="D990" s="84"/>
      <c r="E990" s="84"/>
      <c r="F990" s="84"/>
      <c r="G990" s="84"/>
      <c r="H990" s="84"/>
      <c r="I990" s="114"/>
      <c r="J990" s="115"/>
      <c r="K990" s="115"/>
    </row>
    <row r="991" spans="1:11" ht="33" customHeight="1">
      <c r="A991" s="85"/>
      <c r="B991" s="72"/>
      <c r="C991" s="57"/>
      <c r="D991" s="84"/>
      <c r="E991" s="84"/>
      <c r="F991" s="84"/>
      <c r="G991" s="84"/>
      <c r="H991" s="84"/>
      <c r="I991" s="114"/>
      <c r="J991" s="115"/>
      <c r="K991" s="115"/>
    </row>
    <row r="992" spans="1:11" ht="33" customHeight="1">
      <c r="A992" s="122"/>
      <c r="B992" s="75"/>
      <c r="C992" s="118" t="s">
        <v>33</v>
      </c>
      <c r="D992" s="100">
        <f>SUM(D967:D986)</f>
        <v>18272.092</v>
      </c>
      <c r="E992" s="100">
        <f>SUM(E967:E986)</f>
        <v>15629.187</v>
      </c>
      <c r="F992" s="119">
        <f>D992-E992</f>
        <v>2642.9050000000007</v>
      </c>
      <c r="G992" s="100">
        <f>SUM(G967:G986)</f>
        <v>19747.086</v>
      </c>
      <c r="H992" s="100">
        <f>SUM(H967:H986)</f>
        <v>15494.733</v>
      </c>
      <c r="I992" s="119">
        <f>G992-H992</f>
        <v>4252.352999999999</v>
      </c>
      <c r="J992" s="120">
        <f>G992/D992</f>
        <v>1.0807238711363756</v>
      </c>
      <c r="K992" s="120">
        <f>H992/E992</f>
        <v>0.9913972492619098</v>
      </c>
    </row>
    <row r="993" spans="1:11" ht="33" customHeight="1">
      <c r="A993" s="235"/>
      <c r="B993" s="235"/>
      <c r="C993" s="235"/>
      <c r="D993" s="235"/>
      <c r="E993" s="235"/>
      <c r="F993" s="235"/>
      <c r="G993" s="235"/>
      <c r="H993" s="235"/>
      <c r="I993" s="235"/>
      <c r="J993" s="235"/>
      <c r="K993" s="235"/>
    </row>
    <row r="994" spans="1:11" ht="33" customHeight="1">
      <c r="A994" s="212"/>
      <c r="B994" s="212"/>
      <c r="C994" s="212"/>
      <c r="D994" s="212"/>
      <c r="E994" s="212"/>
      <c r="F994" s="212"/>
      <c r="G994" s="212"/>
      <c r="H994" s="212"/>
      <c r="I994" s="212"/>
      <c r="J994" s="212"/>
      <c r="K994" s="212"/>
    </row>
    <row r="995" spans="1:11" ht="33" customHeight="1">
      <c r="A995" s="243" t="s">
        <v>140</v>
      </c>
      <c r="B995" s="243"/>
      <c r="C995" s="243"/>
      <c r="D995" s="243"/>
      <c r="E995" s="243"/>
      <c r="F995" s="243"/>
      <c r="G995" s="243"/>
      <c r="H995" s="243"/>
      <c r="I995" s="243"/>
      <c r="J995" s="243"/>
      <c r="K995" s="243"/>
    </row>
    <row r="996" spans="1:11" ht="33" customHeight="1">
      <c r="A996" s="212" t="s">
        <v>52</v>
      </c>
      <c r="B996" s="212"/>
      <c r="C996" s="212"/>
      <c r="D996" s="212"/>
      <c r="E996" s="212"/>
      <c r="F996" s="212"/>
      <c r="G996" s="212"/>
      <c r="H996" s="212"/>
      <c r="I996" s="212"/>
      <c r="J996" s="212"/>
      <c r="K996" s="212"/>
    </row>
    <row r="997" spans="1:11" ht="33" customHeight="1">
      <c r="A997" s="212" t="s">
        <v>137</v>
      </c>
      <c r="B997" s="212"/>
      <c r="C997" s="212"/>
      <c r="D997" s="212"/>
      <c r="E997" s="212"/>
      <c r="F997" s="212"/>
      <c r="G997" s="212"/>
      <c r="H997" s="212"/>
      <c r="I997" s="212"/>
      <c r="J997" s="212"/>
      <c r="K997" s="212"/>
    </row>
    <row r="998" spans="1:11" ht="33" customHeight="1">
      <c r="A998" s="212" t="s">
        <v>2</v>
      </c>
      <c r="B998" s="212"/>
      <c r="C998" s="212"/>
      <c r="D998" s="212"/>
      <c r="E998" s="212"/>
      <c r="F998" s="212"/>
      <c r="G998" s="212"/>
      <c r="H998" s="212"/>
      <c r="I998" s="212"/>
      <c r="J998" s="212"/>
      <c r="K998" s="212"/>
    </row>
    <row r="999" spans="1:11" ht="33" customHeight="1">
      <c r="A999" s="217" t="s">
        <v>3</v>
      </c>
      <c r="B999" s="217"/>
      <c r="C999" s="217"/>
      <c r="D999" s="217"/>
      <c r="E999" s="217"/>
      <c r="F999" s="217"/>
      <c r="G999" s="217"/>
      <c r="H999" s="217"/>
      <c r="I999" s="217"/>
      <c r="J999" s="217"/>
      <c r="K999" s="217"/>
    </row>
    <row r="1000" spans="1:11" ht="33" customHeight="1">
      <c r="A1000" s="218" t="s">
        <v>54</v>
      </c>
      <c r="B1000" s="219"/>
      <c r="C1000" s="55"/>
      <c r="D1000" s="218" t="s">
        <v>47</v>
      </c>
      <c r="E1000" s="224"/>
      <c r="F1000" s="219"/>
      <c r="G1000" s="226" t="s">
        <v>55</v>
      </c>
      <c r="H1000" s="227"/>
      <c r="I1000" s="228"/>
      <c r="J1000" s="226" t="s">
        <v>56</v>
      </c>
      <c r="K1000" s="219"/>
    </row>
    <row r="1001" spans="1:11" ht="33" customHeight="1">
      <c r="A1001" s="220"/>
      <c r="B1001" s="221"/>
      <c r="C1001" s="56" t="s">
        <v>5</v>
      </c>
      <c r="D1001" s="222"/>
      <c r="E1001" s="225"/>
      <c r="F1001" s="223"/>
      <c r="G1001" s="229"/>
      <c r="H1001" s="230"/>
      <c r="I1001" s="231"/>
      <c r="J1001" s="222"/>
      <c r="K1001" s="223"/>
    </row>
    <row r="1002" spans="1:11" ht="33" customHeight="1">
      <c r="A1002" s="220"/>
      <c r="B1002" s="221"/>
      <c r="C1002" s="56" t="s">
        <v>6</v>
      </c>
      <c r="D1002" s="232" t="s">
        <v>7</v>
      </c>
      <c r="E1002" s="232" t="s">
        <v>8</v>
      </c>
      <c r="F1002" s="56" t="s">
        <v>9</v>
      </c>
      <c r="G1002" s="232" t="s">
        <v>7</v>
      </c>
      <c r="H1002" s="232" t="s">
        <v>8</v>
      </c>
      <c r="I1002" s="56" t="s">
        <v>9</v>
      </c>
      <c r="J1002" s="56" t="s">
        <v>10</v>
      </c>
      <c r="K1002" s="56" t="s">
        <v>11</v>
      </c>
    </row>
    <row r="1003" spans="1:11" ht="33" customHeight="1">
      <c r="A1003" s="222"/>
      <c r="B1003" s="223"/>
      <c r="C1003" s="57"/>
      <c r="D1003" s="233"/>
      <c r="E1003" s="233"/>
      <c r="F1003" s="56" t="s">
        <v>12</v>
      </c>
      <c r="G1003" s="233"/>
      <c r="H1003" s="233"/>
      <c r="I1003" s="56" t="s">
        <v>12</v>
      </c>
      <c r="J1003" s="56" t="s">
        <v>13</v>
      </c>
      <c r="K1003" s="56" t="s">
        <v>13</v>
      </c>
    </row>
    <row r="1004" spans="1:11" ht="33" customHeight="1">
      <c r="A1004" s="214">
        <v>1</v>
      </c>
      <c r="B1004" s="215"/>
      <c r="C1004" s="58">
        <v>2</v>
      </c>
      <c r="D1004" s="58">
        <v>3</v>
      </c>
      <c r="E1004" s="58">
        <v>4</v>
      </c>
      <c r="F1004" s="58">
        <v>5</v>
      </c>
      <c r="G1004" s="58">
        <v>6</v>
      </c>
      <c r="H1004" s="58">
        <v>7</v>
      </c>
      <c r="I1004" s="58">
        <v>8</v>
      </c>
      <c r="J1004" s="59" t="s">
        <v>14</v>
      </c>
      <c r="K1004" s="59" t="s">
        <v>15</v>
      </c>
    </row>
    <row r="1005" spans="1:11" ht="33" customHeight="1">
      <c r="A1005" s="80">
        <v>2</v>
      </c>
      <c r="B1005" s="55"/>
      <c r="C1005" s="180" t="s">
        <v>138</v>
      </c>
      <c r="D1005" s="155">
        <v>18251.432</v>
      </c>
      <c r="E1005" s="155">
        <v>14276.803</v>
      </c>
      <c r="F1005" s="165">
        <f>D1005-E1005</f>
        <v>3974.629000000001</v>
      </c>
      <c r="G1005" s="95">
        <v>19718.029</v>
      </c>
      <c r="H1005" s="95">
        <v>14474.579</v>
      </c>
      <c r="I1005" s="165">
        <f>G1005-H1005</f>
        <v>5243.449999999999</v>
      </c>
      <c r="J1005" s="113">
        <f>G1005/D1005</f>
        <v>1.08035517432276</v>
      </c>
      <c r="K1005" s="113">
        <f>H1005/E1005</f>
        <v>1.0138529613387535</v>
      </c>
    </row>
    <row r="1006" spans="1:11" ht="33" customHeight="1">
      <c r="A1006" s="81"/>
      <c r="B1006" s="56"/>
      <c r="C1006" s="180" t="s">
        <v>139</v>
      </c>
      <c r="D1006" s="97"/>
      <c r="E1006" s="97"/>
      <c r="F1006" s="84"/>
      <c r="G1006" s="84"/>
      <c r="H1006" s="84"/>
      <c r="I1006" s="114"/>
      <c r="J1006" s="115"/>
      <c r="K1006" s="115"/>
    </row>
    <row r="1007" spans="1:11" ht="33" customHeight="1">
      <c r="A1007" s="85"/>
      <c r="B1007" s="72"/>
      <c r="C1007" s="62"/>
      <c r="D1007" s="97"/>
      <c r="E1007" s="97"/>
      <c r="F1007" s="84">
        <f>D1007-E1007</f>
        <v>0</v>
      </c>
      <c r="G1007" s="84"/>
      <c r="H1007" s="32"/>
      <c r="I1007" s="114">
        <f>G1007-H1007</f>
        <v>0</v>
      </c>
      <c r="J1007" s="115"/>
      <c r="K1007" s="115"/>
    </row>
    <row r="1008" spans="1:11" ht="33" customHeight="1">
      <c r="A1008" s="85"/>
      <c r="B1008" s="72"/>
      <c r="C1008" s="62"/>
      <c r="D1008" s="97"/>
      <c r="E1008" s="97"/>
      <c r="F1008" s="84">
        <f>D1008-E1008</f>
        <v>0</v>
      </c>
      <c r="G1008" s="84"/>
      <c r="H1008" s="84"/>
      <c r="I1008" s="128"/>
      <c r="J1008" s="115"/>
      <c r="K1008" s="115"/>
    </row>
    <row r="1009" spans="1:11" ht="33" customHeight="1">
      <c r="A1009" s="85"/>
      <c r="B1009" s="72"/>
      <c r="C1009" s="57"/>
      <c r="D1009" s="97"/>
      <c r="E1009" s="97"/>
      <c r="F1009" s="125"/>
      <c r="G1009" s="84"/>
      <c r="H1009" s="84"/>
      <c r="I1009" s="128"/>
      <c r="J1009" s="115"/>
      <c r="K1009" s="115"/>
    </row>
    <row r="1010" spans="1:11" ht="33" customHeight="1">
      <c r="A1010" s="85"/>
      <c r="B1010" s="72"/>
      <c r="C1010" s="57"/>
      <c r="D1010" s="97"/>
      <c r="E1010" s="97"/>
      <c r="F1010" s="84"/>
      <c r="G1010" s="84"/>
      <c r="H1010" s="84"/>
      <c r="I1010" s="128"/>
      <c r="J1010" s="115"/>
      <c r="K1010" s="115"/>
    </row>
    <row r="1011" spans="1:11" ht="33" customHeight="1">
      <c r="A1011" s="85"/>
      <c r="B1011" s="72"/>
      <c r="C1011" s="57"/>
      <c r="D1011" s="97"/>
      <c r="E1011" s="97"/>
      <c r="F1011" s="84"/>
      <c r="G1011" s="84"/>
      <c r="H1011" s="84"/>
      <c r="I1011" s="114"/>
      <c r="J1011" s="115"/>
      <c r="K1011" s="115"/>
    </row>
    <row r="1012" spans="1:11" ht="33" customHeight="1">
      <c r="A1012" s="85"/>
      <c r="B1012" s="72"/>
      <c r="C1012" s="57"/>
      <c r="D1012" s="97"/>
      <c r="E1012" s="97"/>
      <c r="F1012" s="125"/>
      <c r="G1012" s="84"/>
      <c r="H1012" s="84"/>
      <c r="I1012" s="128"/>
      <c r="J1012" s="115"/>
      <c r="K1012" s="115"/>
    </row>
    <row r="1013" spans="1:11" ht="33" customHeight="1">
      <c r="A1013" s="85"/>
      <c r="B1013" s="72"/>
      <c r="C1013" s="57"/>
      <c r="D1013" s="97"/>
      <c r="E1013" s="97"/>
      <c r="F1013" s="84"/>
      <c r="G1013" s="84"/>
      <c r="H1013" s="84"/>
      <c r="I1013" s="114"/>
      <c r="J1013" s="115"/>
      <c r="K1013" s="115"/>
    </row>
    <row r="1014" spans="1:11" ht="33" customHeight="1">
      <c r="A1014" s="85"/>
      <c r="B1014" s="72"/>
      <c r="C1014" s="57"/>
      <c r="D1014" s="97"/>
      <c r="E1014" s="97"/>
      <c r="F1014" s="125"/>
      <c r="G1014" s="84"/>
      <c r="H1014" s="84"/>
      <c r="I1014" s="128"/>
      <c r="J1014" s="115"/>
      <c r="K1014" s="115"/>
    </row>
    <row r="1015" spans="1:11" ht="33" customHeight="1">
      <c r="A1015" s="85"/>
      <c r="B1015" s="72"/>
      <c r="C1015" s="57"/>
      <c r="D1015" s="97"/>
      <c r="E1015" s="97"/>
      <c r="F1015" s="125"/>
      <c r="G1015" s="84"/>
      <c r="H1015" s="84"/>
      <c r="I1015" s="114"/>
      <c r="J1015" s="115"/>
      <c r="K1015" s="115"/>
    </row>
    <row r="1016" spans="1:11" ht="33" customHeight="1">
      <c r="A1016" s="85"/>
      <c r="B1016" s="72"/>
      <c r="C1016" s="74"/>
      <c r="D1016" s="97"/>
      <c r="E1016" s="97"/>
      <c r="F1016" s="125"/>
      <c r="G1016" s="84"/>
      <c r="H1016" s="84"/>
      <c r="I1016" s="114"/>
      <c r="J1016" s="115"/>
      <c r="K1016" s="115"/>
    </row>
    <row r="1017" spans="1:11" ht="33" customHeight="1">
      <c r="A1017" s="85"/>
      <c r="B1017" s="72"/>
      <c r="C1017" s="57"/>
      <c r="D1017" s="97"/>
      <c r="E1017" s="97"/>
      <c r="F1017" s="125"/>
      <c r="G1017" s="84"/>
      <c r="H1017" s="84"/>
      <c r="I1017" s="128"/>
      <c r="J1017" s="115"/>
      <c r="K1017" s="115"/>
    </row>
    <row r="1018" spans="1:11" ht="33" customHeight="1">
      <c r="A1018" s="85"/>
      <c r="B1018" s="72"/>
      <c r="C1018" s="57"/>
      <c r="D1018" s="97"/>
      <c r="E1018" s="97"/>
      <c r="F1018" s="84"/>
      <c r="G1018" s="84"/>
      <c r="H1018" s="84"/>
      <c r="I1018" s="114"/>
      <c r="J1018" s="115"/>
      <c r="K1018" s="115"/>
    </row>
    <row r="1019" spans="1:11" ht="33" customHeight="1">
      <c r="A1019" s="85"/>
      <c r="B1019" s="72"/>
      <c r="C1019" s="57"/>
      <c r="D1019" s="97"/>
      <c r="E1019" s="97"/>
      <c r="F1019" s="84"/>
      <c r="G1019" s="83"/>
      <c r="H1019" s="83"/>
      <c r="I1019" s="128"/>
      <c r="J1019" s="115"/>
      <c r="K1019" s="115"/>
    </row>
    <row r="1020" spans="1:11" ht="33" customHeight="1">
      <c r="A1020" s="85"/>
      <c r="B1020" s="72"/>
      <c r="C1020" s="57"/>
      <c r="D1020" s="97"/>
      <c r="E1020" s="97"/>
      <c r="F1020" s="84"/>
      <c r="G1020" s="84"/>
      <c r="H1020" s="84"/>
      <c r="I1020" s="114"/>
      <c r="J1020" s="115"/>
      <c r="K1020" s="115"/>
    </row>
    <row r="1021" spans="1:11" ht="33" customHeight="1">
      <c r="A1021" s="85"/>
      <c r="B1021" s="72"/>
      <c r="C1021" s="57"/>
      <c r="D1021" s="97"/>
      <c r="E1021" s="97"/>
      <c r="F1021" s="125"/>
      <c r="G1021" s="84"/>
      <c r="H1021" s="84"/>
      <c r="I1021" s="128"/>
      <c r="J1021" s="115"/>
      <c r="K1021" s="115"/>
    </row>
    <row r="1022" spans="1:11" ht="33" customHeight="1">
      <c r="A1022" s="85"/>
      <c r="B1022" s="72"/>
      <c r="C1022" s="57"/>
      <c r="D1022" s="97"/>
      <c r="E1022" s="97"/>
      <c r="F1022" s="84"/>
      <c r="G1022" s="84"/>
      <c r="H1022" s="84"/>
      <c r="I1022" s="114"/>
      <c r="J1022" s="115"/>
      <c r="K1022" s="115"/>
    </row>
    <row r="1023" spans="1:11" ht="33" customHeight="1">
      <c r="A1023" s="85"/>
      <c r="B1023" s="72"/>
      <c r="C1023" s="57"/>
      <c r="D1023" s="97"/>
      <c r="E1023" s="97"/>
      <c r="F1023" s="84"/>
      <c r="G1023" s="84"/>
      <c r="H1023" s="84"/>
      <c r="I1023" s="114"/>
      <c r="J1023" s="115"/>
      <c r="K1023" s="115"/>
    </row>
    <row r="1024" spans="1:11" ht="33" customHeight="1">
      <c r="A1024" s="85"/>
      <c r="B1024" s="72"/>
      <c r="C1024" s="57"/>
      <c r="D1024" s="97"/>
      <c r="E1024" s="97"/>
      <c r="F1024" s="84"/>
      <c r="G1024" s="84"/>
      <c r="H1024" s="84"/>
      <c r="I1024" s="114"/>
      <c r="J1024" s="115"/>
      <c r="K1024" s="115"/>
    </row>
    <row r="1025" spans="1:11" ht="33" customHeight="1">
      <c r="A1025" s="85"/>
      <c r="B1025" s="72"/>
      <c r="C1025" s="57"/>
      <c r="D1025" s="158"/>
      <c r="E1025" s="158"/>
      <c r="F1025" s="84"/>
      <c r="G1025" s="84"/>
      <c r="H1025" s="84"/>
      <c r="I1025" s="114"/>
      <c r="J1025" s="115"/>
      <c r="K1025" s="115"/>
    </row>
    <row r="1026" spans="1:11" ht="33" customHeight="1">
      <c r="A1026" s="85"/>
      <c r="B1026" s="72"/>
      <c r="C1026" s="57"/>
      <c r="D1026" s="84"/>
      <c r="E1026" s="84"/>
      <c r="F1026" s="84"/>
      <c r="G1026" s="84"/>
      <c r="H1026" s="84"/>
      <c r="I1026" s="114"/>
      <c r="J1026" s="115"/>
      <c r="K1026" s="115"/>
    </row>
    <row r="1027" spans="1:11" ht="33" customHeight="1">
      <c r="A1027" s="85"/>
      <c r="B1027" s="72"/>
      <c r="C1027" s="57"/>
      <c r="D1027" s="84"/>
      <c r="E1027" s="84"/>
      <c r="F1027" s="84"/>
      <c r="G1027" s="84"/>
      <c r="H1027" s="84"/>
      <c r="I1027" s="114"/>
      <c r="J1027" s="115"/>
      <c r="K1027" s="115"/>
    </row>
    <row r="1028" spans="1:11" ht="33" customHeight="1">
      <c r="A1028" s="85"/>
      <c r="B1028" s="57"/>
      <c r="C1028" s="57"/>
      <c r="D1028" s="84"/>
      <c r="E1028" s="84"/>
      <c r="F1028" s="84"/>
      <c r="G1028" s="84"/>
      <c r="H1028" s="84"/>
      <c r="I1028" s="114"/>
      <c r="J1028" s="115"/>
      <c r="K1028" s="115"/>
    </row>
    <row r="1029" spans="1:11" ht="33" customHeight="1">
      <c r="A1029" s="85"/>
      <c r="B1029" s="57"/>
      <c r="C1029" s="57"/>
      <c r="D1029" s="84"/>
      <c r="E1029" s="84"/>
      <c r="F1029" s="84"/>
      <c r="G1029" s="84"/>
      <c r="H1029" s="84"/>
      <c r="I1029" s="114"/>
      <c r="J1029" s="115"/>
      <c r="K1029" s="115"/>
    </row>
    <row r="1030" spans="1:11" ht="33" customHeight="1">
      <c r="A1030" s="122"/>
      <c r="B1030" s="75"/>
      <c r="C1030" s="118" t="s">
        <v>33</v>
      </c>
      <c r="D1030" s="100">
        <f aca="true" t="shared" si="37" ref="D1030:I1030">SUM(D1005:D1021)</f>
        <v>18251.432</v>
      </c>
      <c r="E1030" s="100">
        <f t="shared" si="37"/>
        <v>14276.803</v>
      </c>
      <c r="F1030" s="119">
        <f t="shared" si="37"/>
        <v>3974.629000000001</v>
      </c>
      <c r="G1030" s="100">
        <f t="shared" si="37"/>
        <v>19718.029</v>
      </c>
      <c r="H1030" s="100">
        <f t="shared" si="37"/>
        <v>14474.579</v>
      </c>
      <c r="I1030" s="119">
        <f t="shared" si="37"/>
        <v>5243.449999999999</v>
      </c>
      <c r="J1030" s="120">
        <f>G1030/D1030</f>
        <v>1.08035517432276</v>
      </c>
      <c r="K1030" s="120">
        <f>H1030/E1030</f>
        <v>1.0138529613387535</v>
      </c>
    </row>
    <row r="1031" spans="1:11" ht="33" customHeight="1">
      <c r="A1031" s="235"/>
      <c r="B1031" s="235"/>
      <c r="C1031" s="235"/>
      <c r="D1031" s="235"/>
      <c r="E1031" s="235"/>
      <c r="F1031" s="235"/>
      <c r="G1031" s="235"/>
      <c r="H1031" s="235"/>
      <c r="I1031" s="235"/>
      <c r="J1031" s="235"/>
      <c r="K1031" s="235"/>
    </row>
    <row r="1032" spans="1:11" ht="33" customHeight="1">
      <c r="A1032" s="212"/>
      <c r="B1032" s="212"/>
      <c r="C1032" s="212"/>
      <c r="D1032" s="212"/>
      <c r="E1032" s="212"/>
      <c r="F1032" s="212"/>
      <c r="G1032" s="212"/>
      <c r="H1032" s="212"/>
      <c r="I1032" s="212"/>
      <c r="J1032" s="212"/>
      <c r="K1032" s="212"/>
    </row>
    <row r="1033" spans="1:11" ht="33" customHeight="1">
      <c r="A1033" s="243" t="s">
        <v>141</v>
      </c>
      <c r="B1033" s="243"/>
      <c r="C1033" s="243"/>
      <c r="D1033" s="243"/>
      <c r="E1033" s="243"/>
      <c r="F1033" s="243"/>
      <c r="G1033" s="243"/>
      <c r="H1033" s="243"/>
      <c r="I1033" s="243"/>
      <c r="J1033" s="243"/>
      <c r="K1033" s="243"/>
    </row>
    <row r="1034" spans="1:11" ht="33" customHeight="1">
      <c r="A1034" s="212" t="s">
        <v>52</v>
      </c>
      <c r="B1034" s="212"/>
      <c r="C1034" s="212"/>
      <c r="D1034" s="212"/>
      <c r="E1034" s="212"/>
      <c r="F1034" s="212"/>
      <c r="G1034" s="212"/>
      <c r="H1034" s="212"/>
      <c r="I1034" s="212"/>
      <c r="J1034" s="212"/>
      <c r="K1034" s="212"/>
    </row>
    <row r="1035" spans="1:11" ht="33" customHeight="1">
      <c r="A1035" s="212" t="s">
        <v>137</v>
      </c>
      <c r="B1035" s="212"/>
      <c r="C1035" s="212"/>
      <c r="D1035" s="212"/>
      <c r="E1035" s="212"/>
      <c r="F1035" s="212"/>
      <c r="G1035" s="212"/>
      <c r="H1035" s="212"/>
      <c r="I1035" s="212"/>
      <c r="J1035" s="212"/>
      <c r="K1035" s="212"/>
    </row>
    <row r="1036" spans="1:11" ht="33" customHeight="1">
      <c r="A1036" s="212" t="s">
        <v>36</v>
      </c>
      <c r="B1036" s="212"/>
      <c r="C1036" s="212"/>
      <c r="D1036" s="212"/>
      <c r="E1036" s="212"/>
      <c r="F1036" s="212"/>
      <c r="G1036" s="212"/>
      <c r="H1036" s="212"/>
      <c r="I1036" s="212"/>
      <c r="J1036" s="212"/>
      <c r="K1036" s="212"/>
    </row>
    <row r="1037" spans="1:11" ht="33" customHeight="1">
      <c r="A1037" s="217" t="s">
        <v>3</v>
      </c>
      <c r="B1037" s="217"/>
      <c r="C1037" s="217"/>
      <c r="D1037" s="217"/>
      <c r="E1037" s="217"/>
      <c r="F1037" s="217"/>
      <c r="G1037" s="217"/>
      <c r="H1037" s="217"/>
      <c r="I1037" s="217"/>
      <c r="J1037" s="217"/>
      <c r="K1037" s="217"/>
    </row>
    <row r="1038" spans="1:11" ht="33" customHeight="1">
      <c r="A1038" s="218" t="s">
        <v>54</v>
      </c>
      <c r="B1038" s="219"/>
      <c r="C1038" s="55"/>
      <c r="D1038" s="218" t="s">
        <v>47</v>
      </c>
      <c r="E1038" s="224"/>
      <c r="F1038" s="219"/>
      <c r="G1038" s="226" t="s">
        <v>55</v>
      </c>
      <c r="H1038" s="227"/>
      <c r="I1038" s="228"/>
      <c r="J1038" s="226" t="s">
        <v>56</v>
      </c>
      <c r="K1038" s="219"/>
    </row>
    <row r="1039" spans="1:11" ht="33" customHeight="1">
      <c r="A1039" s="220"/>
      <c r="B1039" s="221"/>
      <c r="C1039" s="56" t="s">
        <v>5</v>
      </c>
      <c r="D1039" s="222"/>
      <c r="E1039" s="225"/>
      <c r="F1039" s="223"/>
      <c r="G1039" s="229"/>
      <c r="H1039" s="230"/>
      <c r="I1039" s="231"/>
      <c r="J1039" s="222"/>
      <c r="K1039" s="223"/>
    </row>
    <row r="1040" spans="1:11" ht="33" customHeight="1">
      <c r="A1040" s="220"/>
      <c r="B1040" s="221"/>
      <c r="C1040" s="56" t="s">
        <v>6</v>
      </c>
      <c r="D1040" s="232" t="s">
        <v>7</v>
      </c>
      <c r="E1040" s="232" t="s">
        <v>8</v>
      </c>
      <c r="F1040" s="56" t="s">
        <v>9</v>
      </c>
      <c r="G1040" s="232" t="s">
        <v>7</v>
      </c>
      <c r="H1040" s="232" t="s">
        <v>8</v>
      </c>
      <c r="I1040" s="56" t="s">
        <v>9</v>
      </c>
      <c r="J1040" s="56" t="s">
        <v>10</v>
      </c>
      <c r="K1040" s="56" t="s">
        <v>11</v>
      </c>
    </row>
    <row r="1041" spans="1:11" ht="33" customHeight="1">
      <c r="A1041" s="222"/>
      <c r="B1041" s="223"/>
      <c r="C1041" s="57"/>
      <c r="D1041" s="233"/>
      <c r="E1041" s="233"/>
      <c r="F1041" s="56" t="s">
        <v>12</v>
      </c>
      <c r="G1041" s="233"/>
      <c r="H1041" s="233"/>
      <c r="I1041" s="56" t="s">
        <v>12</v>
      </c>
      <c r="J1041" s="56" t="s">
        <v>13</v>
      </c>
      <c r="K1041" s="56" t="s">
        <v>13</v>
      </c>
    </row>
    <row r="1042" spans="1:11" ht="33" customHeight="1">
      <c r="A1042" s="214">
        <v>1</v>
      </c>
      <c r="B1042" s="215"/>
      <c r="C1042" s="58">
        <v>2</v>
      </c>
      <c r="D1042" s="58">
        <v>3</v>
      </c>
      <c r="E1042" s="58">
        <v>4</v>
      </c>
      <c r="F1042" s="58">
        <v>5</v>
      </c>
      <c r="G1042" s="58">
        <v>6</v>
      </c>
      <c r="H1042" s="58">
        <v>7</v>
      </c>
      <c r="I1042" s="58">
        <v>8</v>
      </c>
      <c r="J1042" s="59" t="s">
        <v>14</v>
      </c>
      <c r="K1042" s="59" t="s">
        <v>15</v>
      </c>
    </row>
    <row r="1043" spans="1:11" ht="33" customHeight="1">
      <c r="A1043" s="80">
        <v>3</v>
      </c>
      <c r="B1043" s="55"/>
      <c r="C1043" s="180" t="s">
        <v>138</v>
      </c>
      <c r="D1043" s="155">
        <v>20.66</v>
      </c>
      <c r="E1043" s="155">
        <v>1352.384</v>
      </c>
      <c r="F1043" s="181">
        <f>D1043-E1043</f>
        <v>-1331.724</v>
      </c>
      <c r="G1043" s="95">
        <v>29.057</v>
      </c>
      <c r="H1043" s="95">
        <v>1020.154</v>
      </c>
      <c r="I1043" s="181">
        <f>G1043-H1043</f>
        <v>-991.097</v>
      </c>
      <c r="J1043" s="113">
        <f>G1043/D1043</f>
        <v>1.406437560503388</v>
      </c>
      <c r="K1043" s="113">
        <f>H1043/E1043</f>
        <v>0.7543375254365624</v>
      </c>
    </row>
    <row r="1044" spans="1:11" ht="33" customHeight="1">
      <c r="A1044" s="81"/>
      <c r="B1044" s="56"/>
      <c r="C1044" s="180" t="s">
        <v>139</v>
      </c>
      <c r="D1044" s="97"/>
      <c r="E1044" s="97"/>
      <c r="F1044" s="84"/>
      <c r="G1044" s="84"/>
      <c r="H1044" s="84"/>
      <c r="I1044" s="84"/>
      <c r="J1044" s="115"/>
      <c r="K1044" s="115"/>
    </row>
    <row r="1045" spans="1:11" ht="33" customHeight="1">
      <c r="A1045" s="85"/>
      <c r="B1045" s="72"/>
      <c r="C1045" s="62"/>
      <c r="D1045" s="97"/>
      <c r="E1045" s="97"/>
      <c r="F1045" s="84">
        <f>D1045-E1045</f>
        <v>0</v>
      </c>
      <c r="G1045" s="84"/>
      <c r="H1045" s="32"/>
      <c r="I1045" s="84">
        <f>G1045-H1045</f>
        <v>0</v>
      </c>
      <c r="J1045" s="115"/>
      <c r="K1045" s="115"/>
    </row>
    <row r="1046" spans="1:11" ht="33" customHeight="1">
      <c r="A1046" s="85"/>
      <c r="B1046" s="72"/>
      <c r="C1046" s="62"/>
      <c r="D1046" s="97"/>
      <c r="E1046" s="97"/>
      <c r="F1046" s="84">
        <f>D1046-E1046</f>
        <v>0</v>
      </c>
      <c r="G1046" s="84"/>
      <c r="H1046" s="84"/>
      <c r="I1046" s="125"/>
      <c r="J1046" s="115"/>
      <c r="K1046" s="115"/>
    </row>
    <row r="1047" spans="1:11" ht="33" customHeight="1">
      <c r="A1047" s="85"/>
      <c r="B1047" s="72"/>
      <c r="C1047" s="57"/>
      <c r="D1047" s="97"/>
      <c r="E1047" s="97"/>
      <c r="F1047" s="125"/>
      <c r="G1047" s="84"/>
      <c r="H1047" s="84"/>
      <c r="I1047" s="125"/>
      <c r="J1047" s="115"/>
      <c r="K1047" s="115"/>
    </row>
    <row r="1048" spans="1:11" ht="33" customHeight="1">
      <c r="A1048" s="85"/>
      <c r="B1048" s="72"/>
      <c r="C1048" s="57"/>
      <c r="D1048" s="97"/>
      <c r="E1048" s="97"/>
      <c r="F1048" s="84"/>
      <c r="G1048" s="84"/>
      <c r="H1048" s="84"/>
      <c r="I1048" s="125"/>
      <c r="J1048" s="115"/>
      <c r="K1048" s="115"/>
    </row>
    <row r="1049" spans="1:11" ht="33" customHeight="1">
      <c r="A1049" s="85"/>
      <c r="B1049" s="72"/>
      <c r="C1049" s="57"/>
      <c r="D1049" s="97"/>
      <c r="E1049" s="97"/>
      <c r="F1049" s="84"/>
      <c r="G1049" s="84"/>
      <c r="H1049" s="84"/>
      <c r="I1049" s="84"/>
      <c r="J1049" s="115"/>
      <c r="K1049" s="115"/>
    </row>
    <row r="1050" spans="1:11" ht="33" customHeight="1">
      <c r="A1050" s="85"/>
      <c r="B1050" s="72"/>
      <c r="C1050" s="57"/>
      <c r="D1050" s="97"/>
      <c r="E1050" s="97"/>
      <c r="F1050" s="125"/>
      <c r="G1050" s="84"/>
      <c r="H1050" s="84"/>
      <c r="I1050" s="125"/>
      <c r="J1050" s="115"/>
      <c r="K1050" s="115"/>
    </row>
    <row r="1051" spans="1:11" ht="33" customHeight="1">
      <c r="A1051" s="85"/>
      <c r="B1051" s="72"/>
      <c r="C1051" s="57"/>
      <c r="D1051" s="97"/>
      <c r="E1051" s="97"/>
      <c r="F1051" s="84"/>
      <c r="G1051" s="84"/>
      <c r="H1051" s="84"/>
      <c r="I1051" s="84"/>
      <c r="J1051" s="115"/>
      <c r="K1051" s="115"/>
    </row>
    <row r="1052" spans="1:11" ht="33" customHeight="1">
      <c r="A1052" s="85"/>
      <c r="B1052" s="72"/>
      <c r="C1052" s="57"/>
      <c r="D1052" s="97"/>
      <c r="E1052" s="97"/>
      <c r="F1052" s="125"/>
      <c r="G1052" s="84"/>
      <c r="H1052" s="84"/>
      <c r="I1052" s="125"/>
      <c r="J1052" s="115"/>
      <c r="K1052" s="115"/>
    </row>
    <row r="1053" spans="1:11" ht="33" customHeight="1">
      <c r="A1053" s="85"/>
      <c r="B1053" s="72"/>
      <c r="C1053" s="57"/>
      <c r="D1053" s="97"/>
      <c r="E1053" s="97"/>
      <c r="F1053" s="84"/>
      <c r="G1053" s="84"/>
      <c r="H1053" s="84"/>
      <c r="I1053" s="84"/>
      <c r="J1053" s="115"/>
      <c r="K1053" s="115"/>
    </row>
    <row r="1054" spans="1:11" ht="33" customHeight="1">
      <c r="A1054" s="85"/>
      <c r="B1054" s="72"/>
      <c r="C1054" s="57"/>
      <c r="D1054" s="97"/>
      <c r="E1054" s="97"/>
      <c r="F1054" s="125"/>
      <c r="G1054" s="84"/>
      <c r="H1054" s="84"/>
      <c r="I1054" s="84"/>
      <c r="J1054" s="115"/>
      <c r="K1054" s="115"/>
    </row>
    <row r="1055" spans="1:11" ht="33" customHeight="1">
      <c r="A1055" s="85"/>
      <c r="B1055" s="72"/>
      <c r="C1055" s="57"/>
      <c r="D1055" s="97"/>
      <c r="E1055" s="97"/>
      <c r="F1055" s="125"/>
      <c r="G1055" s="84"/>
      <c r="H1055" s="84"/>
      <c r="I1055" s="125"/>
      <c r="J1055" s="115"/>
      <c r="K1055" s="115"/>
    </row>
    <row r="1056" spans="1:11" ht="33" customHeight="1">
      <c r="A1056" s="85"/>
      <c r="B1056" s="72"/>
      <c r="C1056" s="57"/>
      <c r="D1056" s="97"/>
      <c r="E1056" s="97"/>
      <c r="F1056" s="84"/>
      <c r="G1056" s="84"/>
      <c r="H1056" s="84"/>
      <c r="I1056" s="84"/>
      <c r="J1056" s="115"/>
      <c r="K1056" s="115"/>
    </row>
    <row r="1057" spans="1:11" ht="33" customHeight="1">
      <c r="A1057" s="85"/>
      <c r="B1057" s="72"/>
      <c r="C1057" s="57"/>
      <c r="D1057" s="97"/>
      <c r="E1057" s="97"/>
      <c r="F1057" s="84"/>
      <c r="G1057" s="83"/>
      <c r="H1057" s="83"/>
      <c r="I1057" s="84"/>
      <c r="J1057" s="115"/>
      <c r="K1057" s="115"/>
    </row>
    <row r="1058" spans="1:11" ht="33" customHeight="1">
      <c r="A1058" s="85"/>
      <c r="B1058" s="72"/>
      <c r="C1058" s="57"/>
      <c r="D1058" s="97"/>
      <c r="E1058" s="97"/>
      <c r="F1058" s="84"/>
      <c r="G1058" s="84"/>
      <c r="H1058" s="84"/>
      <c r="I1058" s="125"/>
      <c r="J1058" s="115"/>
      <c r="K1058" s="115"/>
    </row>
    <row r="1059" spans="1:11" ht="33" customHeight="1">
      <c r="A1059" s="85"/>
      <c r="B1059" s="72"/>
      <c r="C1059" s="57"/>
      <c r="D1059" s="97"/>
      <c r="E1059" s="97"/>
      <c r="F1059" s="125"/>
      <c r="G1059" s="84"/>
      <c r="H1059" s="84"/>
      <c r="I1059" s="125"/>
      <c r="J1059" s="115"/>
      <c r="K1059" s="115"/>
    </row>
    <row r="1060" spans="1:11" ht="33" customHeight="1">
      <c r="A1060" s="85"/>
      <c r="B1060" s="72"/>
      <c r="C1060" s="57"/>
      <c r="D1060" s="97"/>
      <c r="E1060" s="97"/>
      <c r="F1060" s="84"/>
      <c r="G1060" s="84"/>
      <c r="H1060" s="84"/>
      <c r="I1060" s="84"/>
      <c r="J1060" s="115"/>
      <c r="K1060" s="115"/>
    </row>
    <row r="1061" spans="1:11" ht="33" customHeight="1">
      <c r="A1061" s="85"/>
      <c r="B1061" s="72"/>
      <c r="C1061" s="57"/>
      <c r="D1061" s="97"/>
      <c r="E1061" s="97"/>
      <c r="F1061" s="84"/>
      <c r="G1061" s="84"/>
      <c r="H1061" s="84"/>
      <c r="I1061" s="84"/>
      <c r="J1061" s="115"/>
      <c r="K1061" s="115"/>
    </row>
    <row r="1062" spans="1:11" ht="33" customHeight="1">
      <c r="A1062" s="85"/>
      <c r="B1062" s="72"/>
      <c r="C1062" s="57"/>
      <c r="D1062" s="97"/>
      <c r="E1062" s="97"/>
      <c r="F1062" s="84"/>
      <c r="G1062" s="84"/>
      <c r="H1062" s="84"/>
      <c r="I1062" s="84"/>
      <c r="J1062" s="115"/>
      <c r="K1062" s="115"/>
    </row>
    <row r="1063" spans="1:11" ht="33" customHeight="1">
      <c r="A1063" s="85"/>
      <c r="B1063" s="72"/>
      <c r="C1063" s="57"/>
      <c r="D1063" s="158"/>
      <c r="E1063" s="158"/>
      <c r="F1063" s="84"/>
      <c r="G1063" s="84"/>
      <c r="H1063" s="84"/>
      <c r="I1063" s="84"/>
      <c r="J1063" s="115"/>
      <c r="K1063" s="115"/>
    </row>
    <row r="1064" spans="1:11" ht="33" customHeight="1">
      <c r="A1064" s="85"/>
      <c r="B1064" s="57"/>
      <c r="C1064" s="57"/>
      <c r="D1064" s="84"/>
      <c r="E1064" s="84"/>
      <c r="F1064" s="84"/>
      <c r="G1064" s="84"/>
      <c r="H1064" s="84"/>
      <c r="I1064" s="84"/>
      <c r="J1064" s="115"/>
      <c r="K1064" s="115"/>
    </row>
    <row r="1065" spans="1:11" ht="33" customHeight="1">
      <c r="A1065" s="85"/>
      <c r="B1065" s="57"/>
      <c r="C1065" s="57"/>
      <c r="D1065" s="84"/>
      <c r="E1065" s="84"/>
      <c r="F1065" s="84"/>
      <c r="G1065" s="84"/>
      <c r="H1065" s="84"/>
      <c r="I1065" s="84"/>
      <c r="J1065" s="115"/>
      <c r="K1065" s="115"/>
    </row>
    <row r="1066" spans="1:11" ht="33" customHeight="1">
      <c r="A1066" s="85"/>
      <c r="B1066" s="57"/>
      <c r="C1066" s="57"/>
      <c r="D1066" s="84"/>
      <c r="E1066" s="84"/>
      <c r="F1066" s="84"/>
      <c r="G1066" s="84"/>
      <c r="H1066" s="84"/>
      <c r="I1066" s="84"/>
      <c r="J1066" s="115"/>
      <c r="K1066" s="115"/>
    </row>
    <row r="1067" spans="1:11" ht="33" customHeight="1">
      <c r="A1067" s="85"/>
      <c r="B1067" s="57"/>
      <c r="C1067" s="57"/>
      <c r="D1067" s="84"/>
      <c r="E1067" s="84"/>
      <c r="F1067" s="84"/>
      <c r="G1067" s="84"/>
      <c r="H1067" s="84"/>
      <c r="I1067" s="84"/>
      <c r="J1067" s="115"/>
      <c r="K1067" s="115"/>
    </row>
    <row r="1068" spans="1:11" ht="33" customHeight="1">
      <c r="A1068" s="122"/>
      <c r="B1068" s="75"/>
      <c r="C1068" s="118" t="s">
        <v>33</v>
      </c>
      <c r="D1068" s="100">
        <f aca="true" t="shared" si="38" ref="D1068:I1068">SUM(D1043:D1059)</f>
        <v>20.66</v>
      </c>
      <c r="E1068" s="100">
        <f t="shared" si="38"/>
        <v>1352.384</v>
      </c>
      <c r="F1068" s="100">
        <f t="shared" si="38"/>
        <v>-1331.724</v>
      </c>
      <c r="G1068" s="100">
        <f t="shared" si="38"/>
        <v>29.057</v>
      </c>
      <c r="H1068" s="100">
        <f t="shared" si="38"/>
        <v>1020.154</v>
      </c>
      <c r="I1068" s="100">
        <f t="shared" si="38"/>
        <v>-991.097</v>
      </c>
      <c r="J1068" s="120">
        <f>G1068/D1068</f>
        <v>1.406437560503388</v>
      </c>
      <c r="K1068" s="120">
        <f>H1068/E1068</f>
        <v>0.7543375254365624</v>
      </c>
    </row>
    <row r="1069" spans="1:11" ht="33" customHeight="1">
      <c r="A1069" s="235"/>
      <c r="B1069" s="235"/>
      <c r="C1069" s="235"/>
      <c r="D1069" s="235"/>
      <c r="E1069" s="235"/>
      <c r="F1069" s="235"/>
      <c r="G1069" s="235"/>
      <c r="H1069" s="235"/>
      <c r="I1069" s="235"/>
      <c r="J1069" s="235"/>
      <c r="K1069" s="235"/>
    </row>
  </sheetData>
  <sheetProtection/>
  <mergeCells count="440">
    <mergeCell ref="E1040:E1041"/>
    <mergeCell ref="G1040:G1041"/>
    <mergeCell ref="H1040:H1041"/>
    <mergeCell ref="A1042:B1042"/>
    <mergeCell ref="A1069:K1069"/>
    <mergeCell ref="A1033:K1033"/>
    <mergeCell ref="A1034:K1034"/>
    <mergeCell ref="A1035:K1035"/>
    <mergeCell ref="A1036:K1036"/>
    <mergeCell ref="A1037:K1037"/>
    <mergeCell ref="A1038:B1041"/>
    <mergeCell ref="D1038:F1039"/>
    <mergeCell ref="G1038:I1039"/>
    <mergeCell ref="J1038:K1039"/>
    <mergeCell ref="D1040:D1041"/>
    <mergeCell ref="E1002:E1003"/>
    <mergeCell ref="G1002:G1003"/>
    <mergeCell ref="H1002:H1003"/>
    <mergeCell ref="A1004:B1004"/>
    <mergeCell ref="A1031:K1031"/>
    <mergeCell ref="A1032:K1032"/>
    <mergeCell ref="A995:K995"/>
    <mergeCell ref="A996:K996"/>
    <mergeCell ref="A997:K997"/>
    <mergeCell ref="A998:K998"/>
    <mergeCell ref="A999:K999"/>
    <mergeCell ref="A1000:B1003"/>
    <mergeCell ref="D1000:F1001"/>
    <mergeCell ref="G1000:I1001"/>
    <mergeCell ref="J1000:K1001"/>
    <mergeCell ref="D1002:D1003"/>
    <mergeCell ref="E964:E965"/>
    <mergeCell ref="G964:G965"/>
    <mergeCell ref="H964:H965"/>
    <mergeCell ref="A966:B966"/>
    <mergeCell ref="A993:K993"/>
    <mergeCell ref="A994:K994"/>
    <mergeCell ref="A957:K957"/>
    <mergeCell ref="A958:K958"/>
    <mergeCell ref="A959:K959"/>
    <mergeCell ref="A960:K960"/>
    <mergeCell ref="A961:K961"/>
    <mergeCell ref="A962:B965"/>
    <mergeCell ref="D962:F963"/>
    <mergeCell ref="G962:I963"/>
    <mergeCell ref="J962:K963"/>
    <mergeCell ref="D964:D965"/>
    <mergeCell ref="G925:G926"/>
    <mergeCell ref="H925:H926"/>
    <mergeCell ref="A927:B927"/>
    <mergeCell ref="A954:K954"/>
    <mergeCell ref="A955:K955"/>
    <mergeCell ref="A956:K956"/>
    <mergeCell ref="A919:K919"/>
    <mergeCell ref="A920:K920"/>
    <mergeCell ref="A921:K921"/>
    <mergeCell ref="A922:K922"/>
    <mergeCell ref="A923:B926"/>
    <mergeCell ref="D923:F924"/>
    <mergeCell ref="G923:I924"/>
    <mergeCell ref="J923:K924"/>
    <mergeCell ref="D925:D926"/>
    <mergeCell ref="E925:E926"/>
    <mergeCell ref="G887:G888"/>
    <mergeCell ref="H887:H888"/>
    <mergeCell ref="A889:B889"/>
    <mergeCell ref="A916:K916"/>
    <mergeCell ref="A917:K917"/>
    <mergeCell ref="A918:K918"/>
    <mergeCell ref="A881:K881"/>
    <mergeCell ref="A882:K882"/>
    <mergeCell ref="A883:K883"/>
    <mergeCell ref="A884:K884"/>
    <mergeCell ref="A885:B888"/>
    <mergeCell ref="D885:F886"/>
    <mergeCell ref="G885:I886"/>
    <mergeCell ref="J885:K886"/>
    <mergeCell ref="D887:D888"/>
    <mergeCell ref="E887:E888"/>
    <mergeCell ref="G848:G849"/>
    <mergeCell ref="H848:H849"/>
    <mergeCell ref="A850:B850"/>
    <mergeCell ref="A878:K878"/>
    <mergeCell ref="A879:K879"/>
    <mergeCell ref="A880:K880"/>
    <mergeCell ref="A842:K842"/>
    <mergeCell ref="A843:K843"/>
    <mergeCell ref="A844:K844"/>
    <mergeCell ref="A845:K845"/>
    <mergeCell ref="A846:B849"/>
    <mergeCell ref="D846:F847"/>
    <mergeCell ref="G846:I847"/>
    <mergeCell ref="J846:K847"/>
    <mergeCell ref="D848:D849"/>
    <mergeCell ref="E848:E849"/>
    <mergeCell ref="H809:H810"/>
    <mergeCell ref="A811:B811"/>
    <mergeCell ref="A838:K838"/>
    <mergeCell ref="A839:K839"/>
    <mergeCell ref="A840:K840"/>
    <mergeCell ref="A841:K841"/>
    <mergeCell ref="A804:K804"/>
    <mergeCell ref="A805:K805"/>
    <mergeCell ref="A806:K806"/>
    <mergeCell ref="A807:B810"/>
    <mergeCell ref="D807:F808"/>
    <mergeCell ref="G807:I808"/>
    <mergeCell ref="J807:K808"/>
    <mergeCell ref="D809:D810"/>
    <mergeCell ref="E809:E810"/>
    <mergeCell ref="G809:G810"/>
    <mergeCell ref="H771:H772"/>
    <mergeCell ref="A773:B773"/>
    <mergeCell ref="A800:K800"/>
    <mergeCell ref="A801:K801"/>
    <mergeCell ref="A802:K802"/>
    <mergeCell ref="A803:K803"/>
    <mergeCell ref="A766:K766"/>
    <mergeCell ref="A767:K767"/>
    <mergeCell ref="A768:K768"/>
    <mergeCell ref="A769:B772"/>
    <mergeCell ref="D769:F770"/>
    <mergeCell ref="G769:I770"/>
    <mergeCell ref="J769:K770"/>
    <mergeCell ref="D771:D772"/>
    <mergeCell ref="E771:E772"/>
    <mergeCell ref="G771:G772"/>
    <mergeCell ref="A732:B732"/>
    <mergeCell ref="A761:K761"/>
    <mergeCell ref="A762:K762"/>
    <mergeCell ref="A763:K763"/>
    <mergeCell ref="A764:K764"/>
    <mergeCell ref="A765:K765"/>
    <mergeCell ref="A726:K726"/>
    <mergeCell ref="A727:K727"/>
    <mergeCell ref="A728:B731"/>
    <mergeCell ref="D728:F729"/>
    <mergeCell ref="G728:I729"/>
    <mergeCell ref="J728:K729"/>
    <mergeCell ref="D730:D731"/>
    <mergeCell ref="E730:E731"/>
    <mergeCell ref="G730:G731"/>
    <mergeCell ref="H730:H731"/>
    <mergeCell ref="A692:B692"/>
    <mergeCell ref="A721:K721"/>
    <mergeCell ref="A722:K722"/>
    <mergeCell ref="A723:K723"/>
    <mergeCell ref="A724:K724"/>
    <mergeCell ref="A725:K725"/>
    <mergeCell ref="A686:K686"/>
    <mergeCell ref="A687:K687"/>
    <mergeCell ref="A688:B691"/>
    <mergeCell ref="D688:F689"/>
    <mergeCell ref="G688:I689"/>
    <mergeCell ref="J688:K689"/>
    <mergeCell ref="D690:D691"/>
    <mergeCell ref="E690:E691"/>
    <mergeCell ref="G690:G691"/>
    <mergeCell ref="H690:H691"/>
    <mergeCell ref="A652:B652"/>
    <mergeCell ref="A681:K681"/>
    <mergeCell ref="A682:K682"/>
    <mergeCell ref="A683:K683"/>
    <mergeCell ref="A684:K684"/>
    <mergeCell ref="A685:K685"/>
    <mergeCell ref="A646:K646"/>
    <mergeCell ref="A647:K647"/>
    <mergeCell ref="A648:B651"/>
    <mergeCell ref="D648:F649"/>
    <mergeCell ref="G648:I649"/>
    <mergeCell ref="J648:K649"/>
    <mergeCell ref="D650:D651"/>
    <mergeCell ref="E650:E651"/>
    <mergeCell ref="G650:G651"/>
    <mergeCell ref="H650:H651"/>
    <mergeCell ref="A613:B613"/>
    <mergeCell ref="A641:K641"/>
    <mergeCell ref="A642:K642"/>
    <mergeCell ref="A643:K643"/>
    <mergeCell ref="A644:K644"/>
    <mergeCell ref="A645:K645"/>
    <mergeCell ref="A609:B612"/>
    <mergeCell ref="D609:F610"/>
    <mergeCell ref="G609:I610"/>
    <mergeCell ref="J609:K610"/>
    <mergeCell ref="D611:D612"/>
    <mergeCell ref="E611:E612"/>
    <mergeCell ref="G611:G612"/>
    <mergeCell ref="H611:H612"/>
    <mergeCell ref="A603:K603"/>
    <mergeCell ref="A604:K604"/>
    <mergeCell ref="A605:K605"/>
    <mergeCell ref="A606:K606"/>
    <mergeCell ref="A607:K607"/>
    <mergeCell ref="A608:K608"/>
    <mergeCell ref="E571:E572"/>
    <mergeCell ref="G571:G572"/>
    <mergeCell ref="H571:H572"/>
    <mergeCell ref="A573:B573"/>
    <mergeCell ref="A601:K601"/>
    <mergeCell ref="A602:K602"/>
    <mergeCell ref="A564:K564"/>
    <mergeCell ref="A565:K565"/>
    <mergeCell ref="A566:K566"/>
    <mergeCell ref="A567:K567"/>
    <mergeCell ref="A568:K568"/>
    <mergeCell ref="A569:B572"/>
    <mergeCell ref="D569:F570"/>
    <mergeCell ref="G569:I570"/>
    <mergeCell ref="J569:K570"/>
    <mergeCell ref="D571:D572"/>
    <mergeCell ref="E532:E533"/>
    <mergeCell ref="G532:G533"/>
    <mergeCell ref="H532:H533"/>
    <mergeCell ref="A534:B534"/>
    <mergeCell ref="A562:K562"/>
    <mergeCell ref="A563:K563"/>
    <mergeCell ref="A525:K525"/>
    <mergeCell ref="A526:K526"/>
    <mergeCell ref="A527:K527"/>
    <mergeCell ref="A528:K528"/>
    <mergeCell ref="A529:K529"/>
    <mergeCell ref="A530:B533"/>
    <mergeCell ref="D530:F531"/>
    <mergeCell ref="G530:I531"/>
    <mergeCell ref="J530:K531"/>
    <mergeCell ref="D532:D533"/>
    <mergeCell ref="E492:E493"/>
    <mergeCell ref="G492:G493"/>
    <mergeCell ref="H492:H493"/>
    <mergeCell ref="A494:B494"/>
    <mergeCell ref="A523:K523"/>
    <mergeCell ref="A524:K524"/>
    <mergeCell ref="A485:K485"/>
    <mergeCell ref="A486:K486"/>
    <mergeCell ref="A487:K487"/>
    <mergeCell ref="A488:K488"/>
    <mergeCell ref="A489:K489"/>
    <mergeCell ref="A490:B493"/>
    <mergeCell ref="D490:F491"/>
    <mergeCell ref="G490:I491"/>
    <mergeCell ref="J490:K491"/>
    <mergeCell ref="D492:D493"/>
    <mergeCell ref="E453:E454"/>
    <mergeCell ref="G453:G454"/>
    <mergeCell ref="H453:H454"/>
    <mergeCell ref="A455:B455"/>
    <mergeCell ref="A483:K483"/>
    <mergeCell ref="A484:K484"/>
    <mergeCell ref="A446:K446"/>
    <mergeCell ref="A447:K447"/>
    <mergeCell ref="A448:K448"/>
    <mergeCell ref="A449:K449"/>
    <mergeCell ref="A450:K450"/>
    <mergeCell ref="A451:B454"/>
    <mergeCell ref="D451:F452"/>
    <mergeCell ref="G451:I452"/>
    <mergeCell ref="J451:K452"/>
    <mergeCell ref="D453:D454"/>
    <mergeCell ref="G412:G413"/>
    <mergeCell ref="H412:H413"/>
    <mergeCell ref="A414:B414"/>
    <mergeCell ref="A442:K442"/>
    <mergeCell ref="A444:K444"/>
    <mergeCell ref="A445:K445"/>
    <mergeCell ref="A406:K406"/>
    <mergeCell ref="A407:K407"/>
    <mergeCell ref="A408:K408"/>
    <mergeCell ref="A409:K409"/>
    <mergeCell ref="A410:B413"/>
    <mergeCell ref="D410:F411"/>
    <mergeCell ref="G410:I411"/>
    <mergeCell ref="J410:K411"/>
    <mergeCell ref="D412:D413"/>
    <mergeCell ref="E412:E413"/>
    <mergeCell ref="G373:G374"/>
    <mergeCell ref="H373:H374"/>
    <mergeCell ref="A375:B375"/>
    <mergeCell ref="A403:K403"/>
    <mergeCell ref="A404:K404"/>
    <mergeCell ref="A405:K405"/>
    <mergeCell ref="A367:K367"/>
    <mergeCell ref="A368:K368"/>
    <mergeCell ref="A369:K369"/>
    <mergeCell ref="A370:K370"/>
    <mergeCell ref="A371:B374"/>
    <mergeCell ref="D371:F372"/>
    <mergeCell ref="G371:I372"/>
    <mergeCell ref="J371:K372"/>
    <mergeCell ref="D373:D374"/>
    <mergeCell ref="E373:E374"/>
    <mergeCell ref="G334:G335"/>
    <mergeCell ref="H334:H335"/>
    <mergeCell ref="A336:B336"/>
    <mergeCell ref="A364:K364"/>
    <mergeCell ref="A365:K365"/>
    <mergeCell ref="A366:K366"/>
    <mergeCell ref="A328:K328"/>
    <mergeCell ref="A329:K329"/>
    <mergeCell ref="A330:K330"/>
    <mergeCell ref="A331:K331"/>
    <mergeCell ref="A332:B335"/>
    <mergeCell ref="D332:F333"/>
    <mergeCell ref="G332:I333"/>
    <mergeCell ref="J332:K333"/>
    <mergeCell ref="D334:D335"/>
    <mergeCell ref="E334:E335"/>
    <mergeCell ref="G295:G296"/>
    <mergeCell ref="H295:H296"/>
    <mergeCell ref="A297:B297"/>
    <mergeCell ref="A325:K325"/>
    <mergeCell ref="A326:K326"/>
    <mergeCell ref="A327:K327"/>
    <mergeCell ref="A289:K289"/>
    <mergeCell ref="A290:K290"/>
    <mergeCell ref="A291:K291"/>
    <mergeCell ref="A292:K292"/>
    <mergeCell ref="A293:B296"/>
    <mergeCell ref="D293:F294"/>
    <mergeCell ref="G293:I294"/>
    <mergeCell ref="J293:K294"/>
    <mergeCell ref="D295:D296"/>
    <mergeCell ref="E295:E296"/>
    <mergeCell ref="H255:H256"/>
    <mergeCell ref="A257:B257"/>
    <mergeCell ref="A285:K285"/>
    <mergeCell ref="A286:K286"/>
    <mergeCell ref="A287:K287"/>
    <mergeCell ref="A288:K288"/>
    <mergeCell ref="A250:K250"/>
    <mergeCell ref="A251:K251"/>
    <mergeCell ref="A252:K252"/>
    <mergeCell ref="A253:B256"/>
    <mergeCell ref="D253:F254"/>
    <mergeCell ref="G253:I254"/>
    <mergeCell ref="J253:K254"/>
    <mergeCell ref="D255:D256"/>
    <mergeCell ref="E255:E256"/>
    <mergeCell ref="G255:G256"/>
    <mergeCell ref="H214:H215"/>
    <mergeCell ref="A216:B216"/>
    <mergeCell ref="A246:K246"/>
    <mergeCell ref="A247:K247"/>
    <mergeCell ref="A248:K248"/>
    <mergeCell ref="A249:K249"/>
    <mergeCell ref="A209:K209"/>
    <mergeCell ref="A210:K210"/>
    <mergeCell ref="A211:K211"/>
    <mergeCell ref="A212:B215"/>
    <mergeCell ref="D212:F213"/>
    <mergeCell ref="G212:I213"/>
    <mergeCell ref="J212:K213"/>
    <mergeCell ref="D214:D215"/>
    <mergeCell ref="E214:E215"/>
    <mergeCell ref="G214:G215"/>
    <mergeCell ref="H175:H176"/>
    <mergeCell ref="A177:B177"/>
    <mergeCell ref="A205:K205"/>
    <mergeCell ref="A206:K206"/>
    <mergeCell ref="A207:K207"/>
    <mergeCell ref="A208:K208"/>
    <mergeCell ref="A170:K170"/>
    <mergeCell ref="A171:K171"/>
    <mergeCell ref="A172:K172"/>
    <mergeCell ref="A173:B176"/>
    <mergeCell ref="D173:F174"/>
    <mergeCell ref="G173:I174"/>
    <mergeCell ref="J173:K174"/>
    <mergeCell ref="D175:D176"/>
    <mergeCell ref="E175:E176"/>
    <mergeCell ref="G175:G176"/>
    <mergeCell ref="A135:B135"/>
    <mergeCell ref="A165:K165"/>
    <mergeCell ref="A166:K166"/>
    <mergeCell ref="A167:K167"/>
    <mergeCell ref="A168:K168"/>
    <mergeCell ref="A169:K169"/>
    <mergeCell ref="A129:K129"/>
    <mergeCell ref="A130:K130"/>
    <mergeCell ref="A131:B134"/>
    <mergeCell ref="D131:F132"/>
    <mergeCell ref="G131:I132"/>
    <mergeCell ref="J131:K132"/>
    <mergeCell ref="D133:D134"/>
    <mergeCell ref="E133:E134"/>
    <mergeCell ref="G133:G134"/>
    <mergeCell ref="H133:H134"/>
    <mergeCell ref="A94:B94"/>
    <mergeCell ref="A124:K124"/>
    <mergeCell ref="A125:K125"/>
    <mergeCell ref="A126:K126"/>
    <mergeCell ref="A127:K127"/>
    <mergeCell ref="A128:K128"/>
    <mergeCell ref="A88:K88"/>
    <mergeCell ref="A89:K89"/>
    <mergeCell ref="A90:B93"/>
    <mergeCell ref="D90:F91"/>
    <mergeCell ref="G90:I91"/>
    <mergeCell ref="J90:K91"/>
    <mergeCell ref="D92:D93"/>
    <mergeCell ref="E92:E93"/>
    <mergeCell ref="G92:G93"/>
    <mergeCell ref="H92:H93"/>
    <mergeCell ref="A53:B53"/>
    <mergeCell ref="A83:K83"/>
    <mergeCell ref="A84:K84"/>
    <mergeCell ref="A85:K85"/>
    <mergeCell ref="A86:K86"/>
    <mergeCell ref="A87:K87"/>
    <mergeCell ref="A47:K47"/>
    <mergeCell ref="A48:K48"/>
    <mergeCell ref="A49:B52"/>
    <mergeCell ref="D49:F50"/>
    <mergeCell ref="G49:I50"/>
    <mergeCell ref="J49:K50"/>
    <mergeCell ref="D51:D52"/>
    <mergeCell ref="E51:E52"/>
    <mergeCell ref="G51:G52"/>
    <mergeCell ref="H51:H52"/>
    <mergeCell ref="A44:K44"/>
    <mergeCell ref="A45:K45"/>
    <mergeCell ref="A46:K46"/>
    <mergeCell ref="A7:K7"/>
    <mergeCell ref="A8:B11"/>
    <mergeCell ref="D8:F9"/>
    <mergeCell ref="G8:I9"/>
    <mergeCell ref="J8:K9"/>
    <mergeCell ref="D10:D11"/>
    <mergeCell ref="E10:E11"/>
    <mergeCell ref="G10:G11"/>
    <mergeCell ref="H10:H11"/>
    <mergeCell ref="A1:K1"/>
    <mergeCell ref="A2:K2"/>
    <mergeCell ref="A3:K3"/>
    <mergeCell ref="A4:K4"/>
    <mergeCell ref="A5:K5"/>
    <mergeCell ref="A6:K6"/>
    <mergeCell ref="A12:B12"/>
    <mergeCell ref="A42:K42"/>
    <mergeCell ref="A43:K43"/>
  </mergeCells>
  <printOptions/>
  <pageMargins left="0.45" right="0.2" top="0.19" bottom="0.24" header="0.16" footer="0.24"/>
  <pageSetup horizontalDpi="600" verticalDpi="600" orientation="portrait" paperSize="9" scale="60" r:id="rId3"/>
  <headerFooter>
    <oddFooter>&amp;L&amp;8Three Month(Fourth)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Thae Mon Aye</dc:creator>
  <cp:keywords/>
  <dc:description/>
  <cp:lastModifiedBy>Aung Khant Zaw</cp:lastModifiedBy>
  <dcterms:created xsi:type="dcterms:W3CDTF">2018-11-27T06:36:52Z</dcterms:created>
  <dcterms:modified xsi:type="dcterms:W3CDTF">2019-01-24T07:28:40Z</dcterms:modified>
  <cp:category/>
  <cp:version/>
  <cp:contentType/>
  <cp:contentStatus/>
</cp:coreProperties>
</file>